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28800" windowHeight="17500" tabRatio="500" firstSheet="0" activeTab="3" autoFilterDateGrouping="1"/>
  </bookViews>
  <sheets>
    <sheet xmlns:r="http://schemas.openxmlformats.org/officeDocument/2006/relationships" name="2025T2" sheetId="1" state="visible" r:id="rId1"/>
    <sheet xmlns:r="http://schemas.openxmlformats.org/officeDocument/2006/relationships" name="2025T3" sheetId="2" state="visible" r:id="rId2"/>
    <sheet xmlns:r="http://schemas.openxmlformats.org/officeDocument/2006/relationships" name="2025T4" sheetId="3" state="visible" r:id="rId3"/>
    <sheet xmlns:r="http://schemas.openxmlformats.org/officeDocument/2006/relationships" name="2026T1" sheetId="4" state="visible" r:id="rId4"/>
    <sheet xmlns:r="http://schemas.openxmlformats.org/officeDocument/2006/relationships" name="2025T4_O" sheetId="5" state="visible" r:id="rId5"/>
  </sheets>
  <definedNames>
    <definedName name="_xlnm._FilterDatabase" localSheetId="0" hidden="1">'2025T2'!$A$4:$L$15</definedName>
    <definedName name="_xlnm._FilterDatabase" localSheetId="1" hidden="1">'2025T3'!$A$4:$L$24</definedName>
    <definedName name="_xlnm._FilterDatabase" localSheetId="2" hidden="1">'2025T4'!$A$4:$L$10</definedName>
    <definedName name="_xlnm._FilterDatabase" localSheetId="3" hidden="1">'2026T1'!$A$4:$L$22</definedName>
    <definedName name="_xlnm._FilterDatabase" localSheetId="4" hidden="1">'2025T4_O'!$A$4:$L$10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2"/>
      <b val="1"/>
      <color rgb="FFFFFFFF"/>
      <sz val="10"/>
    </font>
    <font>
      <name val="Arial"/>
      <family val="2"/>
      <b val="1"/>
      <color rgb="FFFFFFFF"/>
      <sz val="11"/>
    </font>
    <font>
      <name val="Arial"/>
      <family val="2"/>
      <b val="1"/>
      <color rgb="FFFFFFFF"/>
      <sz val="9"/>
    </font>
    <font>
      <name val="Arial"/>
      <family val="2"/>
      <color rgb="FF000000"/>
      <sz val="9"/>
    </font>
    <font>
      <name val="Arial"/>
      <family val="2"/>
      <b val="1"/>
      <color rgb="FF1F4E79"/>
      <sz val="9"/>
    </font>
    <font>
      <name val="Arial"/>
      <family val="2"/>
      <b val="1"/>
      <color rgb="FF375623"/>
      <sz val="9"/>
    </font>
    <font>
      <name val="Arial"/>
      <family val="2"/>
      <color rgb="FF595959"/>
      <sz val="8"/>
    </font>
    <font>
      <name val="Arial"/>
      <family val="2"/>
      <b val="1"/>
      <color theme="1"/>
      <sz val="11"/>
    </font>
  </fonts>
  <fills count="15">
    <fill>
      <patternFill/>
    </fill>
    <fill>
      <patternFill patternType="gray125"/>
    </fill>
    <fill>
      <patternFill patternType="solid">
        <fgColor rgb="FF2E75B6"/>
        <bgColor rgb="FF2F5496"/>
      </patternFill>
    </fill>
    <fill>
      <patternFill patternType="solid">
        <fgColor rgb="FF2F5496"/>
        <bgColor rgb="FF1F4E79"/>
      </patternFill>
    </fill>
    <fill>
      <patternFill patternType="solid">
        <fgColor rgb="FF1F4E79"/>
        <bgColor rgb="FF2F5496"/>
      </patternFill>
    </fill>
    <fill>
      <patternFill patternType="solid">
        <fgColor rgb="FFF5F9FF"/>
        <bgColor rgb="FFFFFFFF"/>
      </patternFill>
    </fill>
    <fill>
      <patternFill patternType="solid">
        <fgColor rgb="FFFFF2CC"/>
        <bgColor rgb="FFFCE4D6"/>
      </patternFill>
    </fill>
    <fill>
      <patternFill patternType="solid">
        <fgColor rgb="FFD6E4F0"/>
        <bgColor rgb="FFE2EFDA"/>
      </patternFill>
    </fill>
    <fill>
      <patternFill patternType="solid">
        <fgColor rgb="FF375623"/>
        <bgColor rgb="FF595959"/>
      </patternFill>
    </fill>
    <fill>
      <patternFill patternType="solid">
        <fgColor rgb="FFC6EFCE"/>
        <bgColor rgb="FFE2EFDA"/>
      </patternFill>
    </fill>
    <fill>
      <patternFill patternType="solid">
        <fgColor rgb="FF7030A0"/>
        <bgColor rgb="FF993366"/>
      </patternFill>
    </fill>
    <fill>
      <patternFill patternType="solid">
        <fgColor rgb="FFE2EFDA"/>
        <bgColor rgb="FFD6E4F0"/>
      </patternFill>
    </fill>
    <fill>
      <patternFill patternType="solid">
        <fgColor rgb="FFFFF2CD"/>
        <bgColor indexed="64"/>
      </patternFill>
    </fill>
    <fill>
      <patternFill patternType="solid">
        <fgColor theme="8" tint="0.7999816888943144"/>
        <bgColor rgb="FFFFFFFF"/>
      </patternFill>
    </fill>
    <fill>
      <patternFill patternType="solid">
        <fgColor theme="8" tint="0.7999816888943144"/>
        <bgColor indexed="64"/>
      </patternFill>
    </fill>
  </fills>
  <borders count="1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auto="1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medium">
        <color auto="1"/>
      </bottom>
      <diagonal/>
    </border>
    <border>
      <left/>
      <right style="thin">
        <color rgb="FFCCCCCC"/>
      </right>
      <top style="thin">
        <color rgb="FFCCCCCC"/>
      </top>
      <bottom style="medium">
        <color auto="1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3" fillId="4" borderId="1" applyAlignment="1" pivotButton="0" quotePrefix="0" xfId="0">
      <alignment horizontal="center" vertical="center" wrapText="1"/>
    </xf>
    <xf numFmtId="14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3" fontId="4" fillId="5" borderId="1" applyAlignment="1" pivotButton="0" quotePrefix="0" xfId="0">
      <alignment horizontal="right" vertical="center"/>
    </xf>
    <xf numFmtId="14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right" vertical="center"/>
    </xf>
    <xf numFmtId="14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3" fontId="4" fillId="6" borderId="1" applyAlignment="1" pivotButton="0" quotePrefix="0" xfId="0">
      <alignment horizontal="right" vertical="center"/>
    </xf>
    <xf numFmtId="3" fontId="5" fillId="7" borderId="2" applyAlignment="1" pivotButton="0" quotePrefix="0" xfId="0">
      <alignment horizontal="right" vertical="center"/>
    </xf>
    <xf numFmtId="0" fontId="0" fillId="7" borderId="2" pivotButton="0" quotePrefix="0" xfId="0"/>
    <xf numFmtId="0" fontId="3" fillId="8" borderId="1" applyAlignment="1" pivotButton="0" quotePrefix="0" xfId="0">
      <alignment horizontal="center" vertical="center" wrapText="1"/>
    </xf>
    <xf numFmtId="3" fontId="6" fillId="9" borderId="2" applyAlignment="1" pivotButton="0" quotePrefix="0" xfId="0">
      <alignment horizontal="right" vertical="center"/>
    </xf>
    <xf numFmtId="3" fontId="6" fillId="11" borderId="1" applyAlignment="1" pivotButton="0" quotePrefix="0" xfId="0">
      <alignment horizontal="right" vertical="center"/>
    </xf>
    <xf numFmtId="3" fontId="4" fillId="6" borderId="1" applyAlignment="1" pivotButton="0" quotePrefix="0" xfId="0">
      <alignment horizontal="right" vertical="center" wrapText="1"/>
    </xf>
    <xf numFmtId="3" fontId="4" fillId="0" borderId="1" applyAlignment="1" pivotButton="0" quotePrefix="0" xfId="0">
      <alignment horizontal="right" vertical="center" wrapText="1"/>
    </xf>
    <xf numFmtId="3" fontId="4" fillId="5" borderId="1" applyAlignment="1" pivotButton="0" quotePrefix="0" xfId="0">
      <alignment horizontal="right" vertical="center" wrapText="1"/>
    </xf>
    <xf numFmtId="3" fontId="5" fillId="7" borderId="2" applyAlignment="1" pivotButton="0" quotePrefix="0" xfId="0">
      <alignment horizontal="right" vertical="center" wrapText="1"/>
    </xf>
    <xf numFmtId="0" fontId="0" fillId="7" borderId="2" applyAlignment="1" pivotButton="0" quotePrefix="0" xfId="0">
      <alignment wrapText="1"/>
    </xf>
    <xf numFmtId="0" fontId="6" fillId="0" borderId="1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1" fillId="2" borderId="0" applyAlignment="1" pivotButton="0" quotePrefix="0" xfId="0">
      <alignment vertical="center" wrapText="1"/>
    </xf>
    <xf numFmtId="3" fontId="6" fillId="11" borderId="3" applyAlignment="1" pivotButton="0" quotePrefix="0" xfId="0">
      <alignment horizontal="right" vertical="center"/>
    </xf>
    <xf numFmtId="0" fontId="6" fillId="0" borderId="0" applyAlignment="1" pivotButton="0" quotePrefix="0" xfId="0">
      <alignment vertical="center" wrapText="1"/>
    </xf>
    <xf numFmtId="0" fontId="2" fillId="3" borderId="0" applyAlignment="1" pivotButton="0" quotePrefix="0" xfId="0">
      <alignment vertical="center" wrapText="1"/>
    </xf>
    <xf numFmtId="3" fontId="4" fillId="12" borderId="1" applyAlignment="1" pivotButton="0" quotePrefix="0" xfId="0">
      <alignment horizontal="right" vertical="center"/>
    </xf>
    <xf numFmtId="14" fontId="4" fillId="13" borderId="1" applyAlignment="1" pivotButton="0" quotePrefix="0" xfId="0">
      <alignment horizontal="center" vertical="center" wrapText="1"/>
    </xf>
    <xf numFmtId="0" fontId="4" fillId="13" borderId="1" applyAlignment="1" pivotButton="0" quotePrefix="0" xfId="0">
      <alignment horizontal="left" vertical="center" wrapText="1"/>
    </xf>
    <xf numFmtId="3" fontId="4" fillId="13" borderId="1" applyAlignment="1" pivotButton="0" quotePrefix="0" xfId="0">
      <alignment horizontal="right" vertical="center"/>
    </xf>
    <xf numFmtId="14" fontId="4" fillId="14" borderId="1" applyAlignment="1" pivotButton="0" quotePrefix="0" xfId="0">
      <alignment horizontal="center" vertical="center" wrapText="1"/>
    </xf>
    <xf numFmtId="0" fontId="4" fillId="14" borderId="1" applyAlignment="1" pivotButton="0" quotePrefix="0" xfId="0">
      <alignment horizontal="left" vertical="center" wrapText="1"/>
    </xf>
    <xf numFmtId="3" fontId="4" fillId="14" borderId="1" applyAlignment="1" pivotButton="0" quotePrefix="0" xfId="0">
      <alignment horizontal="right" vertical="center"/>
    </xf>
    <xf numFmtId="0" fontId="6" fillId="11" borderId="3" applyAlignment="1" pivotButton="0" quotePrefix="0" xfId="0">
      <alignment horizontal="left" vertical="center" wrapText="1"/>
    </xf>
    <xf numFmtId="0" fontId="6" fillId="11" borderId="5" applyAlignment="1" pivotButton="0" quotePrefix="0" xfId="0">
      <alignment horizontal="left" vertical="center" wrapText="1"/>
    </xf>
    <xf numFmtId="0" fontId="1" fillId="2" borderId="0" applyAlignment="1" pivotButton="0" quotePrefix="0" xfId="0">
      <alignment horizontal="center" vertical="center" wrapText="1"/>
    </xf>
    <xf numFmtId="0" fontId="2" fillId="3" borderId="4" applyAlignment="1" pivotButton="0" quotePrefix="0" xfId="0">
      <alignment horizontal="center" vertical="center" wrapText="1"/>
    </xf>
    <xf numFmtId="0" fontId="2" fillId="10" borderId="4" applyAlignment="1" pivotButton="0" quotePrefix="0" xfId="0">
      <alignment horizontal="center" vertical="center" wrapText="1"/>
    </xf>
    <xf numFmtId="0" fontId="5" fillId="7" borderId="2" applyAlignment="1" pivotButton="0" quotePrefix="0" xfId="0">
      <alignment horizontal="right" vertical="center"/>
    </xf>
    <xf numFmtId="0" fontId="6" fillId="9" borderId="2" applyAlignment="1" pivotButton="0" quotePrefix="0" xfId="0">
      <alignment horizontal="right" vertical="center"/>
    </xf>
    <xf numFmtId="0" fontId="2" fillId="8" borderId="4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center" vertical="center" wrapText="1"/>
    </xf>
    <xf numFmtId="0" fontId="5" fillId="7" borderId="2" applyAlignment="1" pivotButton="0" quotePrefix="0" xfId="0">
      <alignment horizontal="right" vertical="center" wrapText="1"/>
    </xf>
    <xf numFmtId="0" fontId="6" fillId="11" borderId="1" applyAlignment="1" pivotButton="0" quotePrefix="0" xfId="0">
      <alignment horizontal="left" vertical="center" wrapText="1"/>
    </xf>
    <xf numFmtId="0" fontId="2" fillId="8" borderId="0" applyAlignment="1" pivotButton="0" quotePrefix="0" xfId="0">
      <alignment horizontal="center" vertical="center" wrapText="1"/>
    </xf>
    <xf numFmtId="0" fontId="2" fillId="10" borderId="0" applyAlignment="1" pivotButton="0" quotePrefix="0" xfId="0">
      <alignment horizontal="center" vertical="center" wrapText="1"/>
    </xf>
    <xf numFmtId="3" fontId="0" fillId="0" borderId="0" pivotButton="0" quotePrefix="0" xfId="0"/>
    <xf numFmtId="0" fontId="8" fillId="0" borderId="0" applyAlignment="1" pivotButton="0" quotePrefix="0" xfId="0">
      <alignment vertical="center" wrapText="1"/>
    </xf>
    <xf numFmtId="0" fontId="0" fillId="0" borderId="4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5" pivotButton="0" quotePrefix="0" xfId="0"/>
    <xf numFmtId="0" fontId="0" fillId="0" borderId="1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7030A0"/>
      <rgbColor rgb="FFFFF2CC"/>
      <rgbColor rgb="FFE2EFDA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9FF"/>
      <rgbColor rgb="FFC6EFCE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4E79"/>
      <rgbColor rgb="FF339966"/>
      <rgbColor rgb="FF003300"/>
      <rgbColor rgb="FF333300"/>
      <rgbColor rgb="FF993300"/>
      <rgbColor rgb="FF993366"/>
      <rgbColor rgb="FF2F5496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29"/>
  <sheetViews>
    <sheetView zoomScaleNormal="100" workbookViewId="0">
      <pane ySplit="4" topLeftCell="A6" activePane="bottomLeft" state="frozen"/>
      <selection pane="bottomLeft" activeCell="J15" sqref="J15"/>
    </sheetView>
  </sheetViews>
  <sheetFormatPr baseColWidth="10" defaultColWidth="8.6640625" defaultRowHeight="15"/>
  <cols>
    <col width="12" customWidth="1" min="1" max="1"/>
    <col width="36" customWidth="1" min="2" max="2"/>
    <col width="26" customWidth="1" min="3" max="3"/>
    <col width="40" customWidth="1" min="4" max="4"/>
    <col width="14" customWidth="1" min="5" max="5"/>
    <col width="12" customWidth="1" min="6" max="7"/>
    <col width="10" customWidth="1" min="8" max="8"/>
    <col width="14" customWidth="1" min="9" max="10"/>
    <col width="18" customWidth="1" min="11" max="11"/>
    <col width="28" customWidth="1" min="12" max="12"/>
  </cols>
  <sheetData>
    <row r="1" ht="18" customHeight="1">
      <c r="A1" s="36" t="inlineStr">
        <is>
          <t>2025 - TRIMESTRE 2 - SAS TAHAUKU BNB G20069</t>
        </is>
      </c>
      <c r="K1" s="23" t="n"/>
      <c r="L1" s="23" t="n"/>
    </row>
    <row r="3" ht="15" customHeight="1">
      <c r="A3" s="37" t="inlineStr">
        <is>
          <t>FACTURES D'ACHATS AVEC TVA</t>
        </is>
      </c>
      <c r="B3" s="50" t="n"/>
      <c r="C3" s="50" t="n"/>
      <c r="D3" s="50" t="n"/>
      <c r="E3" s="50" t="n"/>
      <c r="F3" s="50" t="n"/>
      <c r="G3" s="50" t="n"/>
      <c r="H3" s="50" t="n"/>
      <c r="I3" s="50" t="n"/>
      <c r="J3" s="50" t="n"/>
      <c r="K3" s="26" t="n"/>
      <c r="L3" s="26" t="n"/>
    </row>
    <row r="4" ht="31.5" customHeight="1">
      <c r="A4" s="1" t="inlineStr">
        <is>
          <t>DATE</t>
        </is>
      </c>
      <c r="B4" s="1" t="inlineStr">
        <is>
          <t>FOURNISSEURS</t>
        </is>
      </c>
      <c r="C4" s="1" t="inlineStr">
        <is>
          <t>FACTURES</t>
        </is>
      </c>
      <c r="D4" s="1" t="inlineStr">
        <is>
          <t>OBJET</t>
        </is>
      </c>
      <c r="E4" s="1" t="inlineStr">
        <is>
          <t>TOTAL HT</t>
        </is>
      </c>
      <c r="F4" s="1" t="inlineStr">
        <is>
          <t>TVA 16%</t>
        </is>
      </c>
      <c r="G4" s="1" t="inlineStr">
        <is>
          <t>TVA 13%</t>
        </is>
      </c>
      <c r="H4" s="1" t="inlineStr">
        <is>
          <t>TVA 5%</t>
        </is>
      </c>
      <c r="I4" s="1" t="inlineStr">
        <is>
          <t>TOTAL TVA</t>
        </is>
      </c>
      <c r="J4" s="1" t="inlineStr">
        <is>
          <t>TOTAL TTC</t>
        </is>
      </c>
      <c r="K4" s="1" t="inlineStr">
        <is>
          <t>NATURE</t>
        </is>
      </c>
      <c r="L4" s="1" t="inlineStr">
        <is>
          <t>OBSERVATION</t>
        </is>
      </c>
    </row>
    <row r="5" ht="13.5" customHeight="1">
      <c r="A5" s="2" t="n">
        <v>45769</v>
      </c>
      <c r="B5" s="3" t="inlineStr">
        <is>
          <t>FIDELIANCE</t>
        </is>
      </c>
      <c r="C5" s="3" t="inlineStr">
        <is>
          <t>2025-000153</t>
        </is>
      </c>
      <c r="D5" s="3" t="inlineStr">
        <is>
          <t>Previsionnel 2025-2027 SAS Tahauku BNB</t>
        </is>
      </c>
      <c r="E5" s="4" t="n">
        <v>70000</v>
      </c>
      <c r="F5" s="4" t="n"/>
      <c r="G5" s="4" t="n">
        <v>9100</v>
      </c>
      <c r="H5" s="4" t="n"/>
      <c r="I5" s="4" t="n">
        <v>9100</v>
      </c>
      <c r="J5" s="4" t="n">
        <v>79100</v>
      </c>
      <c r="K5" s="3" t="inlineStr">
        <is>
          <t>Biens &amp; services</t>
        </is>
      </c>
      <c r="L5" s="3" t="n"/>
    </row>
    <row r="6" ht="13.5" customHeight="1">
      <c r="A6" s="5" t="n">
        <v>45789</v>
      </c>
      <c r="B6" s="6" t="inlineStr">
        <is>
          <t>TIKITEA</t>
        </is>
      </c>
      <c r="C6" s="6" t="inlineStr">
        <is>
          <t>FA12508993</t>
        </is>
      </c>
      <c r="D6" s="6" t="inlineStr">
        <is>
          <t>Cubitainers 1000L</t>
        </is>
      </c>
      <c r="E6" s="7" t="n">
        <v>182850</v>
      </c>
      <c r="F6" s="7" t="n">
        <v>29256</v>
      </c>
      <c r="G6" s="7" t="n"/>
      <c r="H6" s="7" t="n"/>
      <c r="I6" s="7" t="n">
        <v>29256</v>
      </c>
      <c r="J6" s="7" t="n">
        <v>212106</v>
      </c>
      <c r="K6" s="6" t="inlineStr">
        <is>
          <t>Biens &amp; services</t>
        </is>
      </c>
      <c r="L6" s="6" t="n"/>
    </row>
    <row r="7" ht="13.5" customHeight="1">
      <c r="A7" s="2" t="n">
        <v>45792</v>
      </c>
      <c r="B7" s="3" t="inlineStr">
        <is>
          <t>HHST</t>
        </is>
      </c>
      <c r="C7" s="3" t="inlineStr">
        <is>
          <t>FA202504486</t>
        </is>
      </c>
      <c r="D7" s="3" t="inlineStr">
        <is>
          <t>Équipements de Protection Individuelle (EPI)</t>
        </is>
      </c>
      <c r="E7" s="4" t="n">
        <v>112470</v>
      </c>
      <c r="F7" s="4" t="n">
        <v>17995</v>
      </c>
      <c r="G7" s="4" t="n"/>
      <c r="H7" s="4" t="n"/>
      <c r="I7" s="4" t="n">
        <v>17995</v>
      </c>
      <c r="J7" s="4" t="n">
        <v>130465</v>
      </c>
      <c r="K7" s="3" t="inlineStr">
        <is>
          <t>Biens &amp; services</t>
        </is>
      </c>
      <c r="L7" s="3" t="n"/>
    </row>
    <row r="8" ht="13.5" customHeight="1">
      <c r="A8" s="5" t="n">
        <v>45803</v>
      </c>
      <c r="B8" s="6" t="inlineStr">
        <is>
          <t>RS DISTRIBUTION</t>
        </is>
      </c>
      <c r="C8" s="6" t="inlineStr">
        <is>
          <t>F000040</t>
        </is>
      </c>
      <c r="D8" s="6" t="inlineStr">
        <is>
          <t>Nettoyeur thermique haute pression 270B</t>
        </is>
      </c>
      <c r="E8" s="7" t="n">
        <v>129310</v>
      </c>
      <c r="F8" s="7" t="n">
        <v>20690</v>
      </c>
      <c r="G8" s="7" t="n"/>
      <c r="H8" s="7" t="n"/>
      <c r="I8" s="7" t="n">
        <v>20690</v>
      </c>
      <c r="J8" s="7" t="n">
        <v>150000</v>
      </c>
      <c r="K8" s="6" t="inlineStr">
        <is>
          <t>Biens &amp; services</t>
        </is>
      </c>
      <c r="L8" s="6" t="n"/>
    </row>
    <row r="9" ht="13.5" customHeight="1">
      <c r="A9" s="2" t="n">
        <v>45803</v>
      </c>
      <c r="B9" s="3" t="inlineStr">
        <is>
          <t>DECOGRAPHIC</t>
        </is>
      </c>
      <c r="C9" s="3" t="inlineStr">
        <is>
          <t>202500135</t>
        </is>
      </c>
      <c r="D9" s="3" t="inlineStr">
        <is>
          <t>Marquage Land Cruiser 'Marquises Agrégats'</t>
        </is>
      </c>
      <c r="E9" s="4" t="n">
        <v>54700</v>
      </c>
      <c r="F9" s="4" t="n"/>
      <c r="G9" s="4" t="n">
        <v>7111</v>
      </c>
      <c r="H9" s="4" t="n"/>
      <c r="I9" s="4" t="n">
        <v>7111</v>
      </c>
      <c r="J9" s="4" t="n">
        <v>61811</v>
      </c>
      <c r="K9" s="3" t="inlineStr">
        <is>
          <t>Biens &amp; services</t>
        </is>
      </c>
      <c r="L9" s="3" t="n"/>
    </row>
    <row r="10" ht="13.5" customHeight="1">
      <c r="A10" s="5" t="n">
        <v>45806</v>
      </c>
      <c r="B10" s="6" t="inlineStr">
        <is>
          <t>AMAN IMPRESSION</t>
        </is>
      </c>
      <c r="C10" s="6" t="inlineStr">
        <is>
          <t>2025/5001</t>
        </is>
      </c>
      <c r="D10" s="6" t="inlineStr">
        <is>
          <t>Impression sur EPI</t>
        </is>
      </c>
      <c r="E10" s="7" t="n">
        <v>9000</v>
      </c>
      <c r="F10" s="7" t="n"/>
      <c r="G10" s="7" t="n">
        <v>1170</v>
      </c>
      <c r="H10" s="7" t="n"/>
      <c r="I10" s="7" t="n">
        <v>1170</v>
      </c>
      <c r="J10" s="7" t="n">
        <v>10170</v>
      </c>
      <c r="K10" s="6" t="inlineStr">
        <is>
          <t>Biens &amp; services</t>
        </is>
      </c>
      <c r="L10" s="6" t="n"/>
    </row>
    <row r="11" ht="27" customHeight="1">
      <c r="A11" s="8" t="n">
        <v>45807</v>
      </c>
      <c r="B11" s="9" t="inlineStr">
        <is>
          <t>SOPADEP</t>
        </is>
      </c>
      <c r="C11" s="9" t="inlineStr">
        <is>
          <t>HYUNDAI VI HYVI 22305</t>
        </is>
      </c>
      <c r="D11" s="9" t="inlineStr">
        <is>
          <t>Hyundai HX 225 SL</t>
        </is>
      </c>
      <c r="E11" s="10" t="n">
        <v>23966207</v>
      </c>
      <c r="F11" s="10" t="n">
        <v>3590443</v>
      </c>
      <c r="G11" s="10" t="n">
        <v>20150</v>
      </c>
      <c r="H11" s="10" t="n"/>
      <c r="I11" s="10" t="n">
        <v>3610593</v>
      </c>
      <c r="J11" s="10" t="n">
        <v>27576800</v>
      </c>
      <c r="K11" s="9" t="inlineStr">
        <is>
          <t>Immobilisation</t>
        </is>
      </c>
      <c r="L11" s="9" t="inlineStr">
        <is>
          <t>Base de calcul : 22 566 207 F. Transport pour 1400000 F (0%)</t>
        </is>
      </c>
    </row>
    <row r="12" ht="13.5" customHeight="1">
      <c r="A12" s="5" t="n">
        <v>45807</v>
      </c>
      <c r="B12" s="6" t="inlineStr">
        <is>
          <t>TAHITI SIGN</t>
        </is>
      </c>
      <c r="C12" s="6" t="inlineStr">
        <is>
          <t>FA2025001211</t>
        </is>
      </c>
      <c r="D12" s="6" t="inlineStr">
        <is>
          <t>Autocollant publicitaire Camion Astra</t>
        </is>
      </c>
      <c r="E12" s="7" t="n">
        <v>36409</v>
      </c>
      <c r="F12" s="7" t="n"/>
      <c r="G12" s="7" t="n">
        <v>4733</v>
      </c>
      <c r="H12" s="7" t="n"/>
      <c r="I12" s="7" t="n">
        <v>4733</v>
      </c>
      <c r="J12" s="7" t="n">
        <v>41142</v>
      </c>
      <c r="K12" s="6" t="inlineStr">
        <is>
          <t>Biens &amp; services</t>
        </is>
      </c>
      <c r="L12" s="6" t="n"/>
    </row>
    <row r="13" ht="20" customHeight="1">
      <c r="A13" s="2" t="n">
        <v>45807</v>
      </c>
      <c r="B13" s="3" t="inlineStr">
        <is>
          <t>FIT</t>
        </is>
      </c>
      <c r="C13" s="3" t="inlineStr">
        <is>
          <t>1052173</t>
        </is>
      </c>
      <c r="D13" s="3" t="inlineStr">
        <is>
          <t>Pompe 12V Carburant ; Lève Fût ; Sangle ; Panneaux PC</t>
        </is>
      </c>
      <c r="E13" s="4" t="n">
        <v>89325</v>
      </c>
      <c r="F13" s="4" t="n">
        <v>14292</v>
      </c>
      <c r="G13" s="4" t="n"/>
      <c r="H13" s="4" t="n"/>
      <c r="I13" s="4" t="n">
        <v>14292</v>
      </c>
      <c r="J13" s="4" t="n">
        <v>103617</v>
      </c>
      <c r="K13" s="3" t="inlineStr">
        <is>
          <t>Biens &amp; services</t>
        </is>
      </c>
      <c r="L13" s="3" t="n"/>
    </row>
    <row r="14" ht="13.5" customHeight="1">
      <c r="A14" s="5" t="n">
        <v>45810</v>
      </c>
      <c r="B14" s="6" t="inlineStr">
        <is>
          <t>FASTPRINT</t>
        </is>
      </c>
      <c r="C14" s="6" t="inlineStr">
        <is>
          <t>2108126107</t>
        </is>
      </c>
      <c r="D14" s="6" t="inlineStr">
        <is>
          <t>Impression Dossier de Présentation</t>
        </is>
      </c>
      <c r="E14" s="7" t="n">
        <v>6358</v>
      </c>
      <c r="F14" s="7" t="n"/>
      <c r="G14" s="7" t="n">
        <v>827</v>
      </c>
      <c r="H14" s="7" t="n"/>
      <c r="I14" s="7" t="n">
        <v>827</v>
      </c>
      <c r="J14" s="7" t="n">
        <v>7185</v>
      </c>
      <c r="K14" s="6" t="inlineStr">
        <is>
          <t>Biens &amp; services</t>
        </is>
      </c>
      <c r="L14" s="6" t="n"/>
    </row>
    <row r="15" ht="13.5" customHeight="1">
      <c r="A15" s="2" t="n">
        <v>45813</v>
      </c>
      <c r="B15" s="3" t="inlineStr">
        <is>
          <t>ENATA TOPO</t>
        </is>
      </c>
      <c r="C15" s="3" t="inlineStr">
        <is>
          <t>du 05062025</t>
        </is>
      </c>
      <c r="D15" s="3" t="inlineStr">
        <is>
          <t>Implantation axe voirie parcelles A3407 et A3406</t>
        </is>
      </c>
      <c r="E15" s="4" t="n">
        <v>106500</v>
      </c>
      <c r="F15" s="4" t="n"/>
      <c r="G15" s="4" t="n">
        <v>13845</v>
      </c>
      <c r="H15" s="4" t="n"/>
      <c r="I15" s="4" t="n">
        <v>13845</v>
      </c>
      <c r="J15" s="4" t="n">
        <v>120345</v>
      </c>
      <c r="K15" s="3" t="inlineStr">
        <is>
          <t>Biens &amp; services</t>
        </is>
      </c>
      <c r="L15" s="3" t="n"/>
    </row>
    <row r="16" ht="15.75" customHeight="1">
      <c r="A16" s="39" t="inlineStr">
        <is>
          <t>TOTAUX ACHATS</t>
        </is>
      </c>
      <c r="B16" s="51" t="n"/>
      <c r="C16" s="51" t="n"/>
      <c r="D16" s="52" t="n"/>
      <c r="E16" s="11">
        <f>SUM(E5:E15)</f>
        <v/>
      </c>
      <c r="F16" s="11">
        <f>SUM(F5:F15)</f>
        <v/>
      </c>
      <c r="G16" s="11">
        <f>SUM(G5:G15)</f>
        <v/>
      </c>
      <c r="H16" s="11">
        <f>SUM(H5:H15)</f>
        <v/>
      </c>
      <c r="I16" s="11">
        <f>SUM(I5:I15)</f>
        <v/>
      </c>
      <c r="J16" s="11">
        <f>SUM(J5:J15)</f>
        <v/>
      </c>
      <c r="K16" s="12" t="n"/>
      <c r="L16" s="12" t="n"/>
    </row>
    <row r="18" ht="15" customHeight="1">
      <c r="A18" s="41" t="inlineStr">
        <is>
          <t>FACTURES DE VENTES</t>
        </is>
      </c>
      <c r="B18" s="50" t="n"/>
      <c r="C18" s="50" t="n"/>
      <c r="D18" s="50" t="n"/>
      <c r="E18" s="50" t="n"/>
      <c r="F18" s="50" t="n"/>
      <c r="G18" s="50" t="n"/>
      <c r="H18" s="50" t="n"/>
      <c r="I18" s="50" t="n"/>
      <c r="J18" s="50" t="n"/>
      <c r="K18" s="22" t="n"/>
      <c r="L18" s="22" t="n"/>
    </row>
    <row r="19" ht="30" customHeight="1">
      <c r="A19" s="13" t="inlineStr">
        <is>
          <t>DATE</t>
        </is>
      </c>
      <c r="B19" s="13" t="inlineStr">
        <is>
          <t>CLIENTS</t>
        </is>
      </c>
      <c r="C19" s="13" t="inlineStr">
        <is>
          <t>FACTURES</t>
        </is>
      </c>
      <c r="D19" s="13" t="inlineStr">
        <is>
          <t>OBJET</t>
        </is>
      </c>
      <c r="E19" s="13" t="inlineStr">
        <is>
          <t>TOTAL HT</t>
        </is>
      </c>
      <c r="F19" s="13" t="inlineStr">
        <is>
          <t>TVA 16%</t>
        </is>
      </c>
      <c r="G19" s="13" t="inlineStr">
        <is>
          <t>TVA 13%</t>
        </is>
      </c>
      <c r="H19" s="13" t="inlineStr">
        <is>
          <t>TVA 5%</t>
        </is>
      </c>
      <c r="I19" s="13" t="inlineStr">
        <is>
          <t>TOTAL TVA</t>
        </is>
      </c>
      <c r="J19" s="13" t="inlineStr">
        <is>
          <t>TOTAL TTC</t>
        </is>
      </c>
    </row>
    <row r="20" ht="13.5" customHeight="1">
      <c r="A20" s="2" t="n">
        <v>45800</v>
      </c>
      <c r="B20" s="3" t="inlineStr">
        <is>
          <t>UTIPUTONA Iris</t>
        </is>
      </c>
      <c r="C20" s="3" t="inlineStr">
        <is>
          <t>IN25050001</t>
        </is>
      </c>
      <c r="D20" s="3" t="inlineStr">
        <is>
          <t>Location d'un cubitainer</t>
        </is>
      </c>
      <c r="E20" s="4" t="n">
        <v>28600</v>
      </c>
      <c r="F20" s="4" t="n"/>
      <c r="G20" s="4" t="n">
        <v>3718</v>
      </c>
      <c r="H20" s="4" t="n"/>
      <c r="I20" s="4" t="n">
        <v>3718</v>
      </c>
      <c r="J20" s="4" t="n">
        <v>32318</v>
      </c>
    </row>
    <row r="21" ht="15.75" customHeight="1">
      <c r="A21" s="40" t="inlineStr">
        <is>
          <t>TOTAUX VENTES</t>
        </is>
      </c>
      <c r="B21" s="51" t="n"/>
      <c r="C21" s="51" t="n"/>
      <c r="D21" s="52" t="n"/>
      <c r="E21" s="14">
        <f>SUM(E20:E20)</f>
        <v/>
      </c>
      <c r="F21" s="14">
        <f>SUM(F20:F20)</f>
        <v/>
      </c>
      <c r="G21" s="14">
        <f>SUM(G20:G20)</f>
        <v/>
      </c>
      <c r="H21" s="14">
        <f>SUM(H20:H20)</f>
        <v/>
      </c>
      <c r="I21" s="14">
        <f>SUM(I20:I20)</f>
        <v/>
      </c>
      <c r="J21" s="14">
        <f>SUM(J20:J20)</f>
        <v/>
      </c>
    </row>
    <row r="23" ht="15" customHeight="1">
      <c r="A23" s="38" t="inlineStr">
        <is>
          <t>RÉCAPITULATIF — LIAISON AVEC LA DÉCLARATION TVA</t>
        </is>
      </c>
      <c r="B23" s="50" t="n"/>
      <c r="C23" s="50" t="n"/>
      <c r="D23" s="22" t="n"/>
      <c r="E23" s="22" t="n"/>
      <c r="F23" s="22" t="n"/>
      <c r="G23" s="22" t="n"/>
      <c r="H23" s="22" t="n"/>
      <c r="I23" s="22" t="n"/>
      <c r="J23" s="22" t="n"/>
      <c r="K23" s="22" t="n"/>
      <c r="L23" s="22" t="n"/>
    </row>
    <row r="24" ht="13.5" customHeight="1">
      <c r="A24" s="45" t="inlineStr">
        <is>
          <t>Report crédit TVA du trimestre précédent (L14)</t>
        </is>
      </c>
      <c r="B24" s="53" t="n"/>
      <c r="C24" s="15" t="n">
        <v>0</v>
      </c>
      <c r="D24" s="21" t="n"/>
    </row>
    <row r="25" ht="13.5" customHeight="1">
      <c r="A25" s="45" t="inlineStr">
        <is>
          <t>TVA exigible — Total ventes (L10 déclaration)</t>
        </is>
      </c>
      <c r="B25" s="53" t="n"/>
      <c r="C25" s="15">
        <f>I21</f>
        <v/>
      </c>
      <c r="D25" s="21" t="n"/>
    </row>
    <row r="26" ht="13.5" customHeight="1">
      <c r="A26" s="45" t="inlineStr">
        <is>
          <t>L11 — TVA sur immobilisations</t>
        </is>
      </c>
      <c r="B26" s="53" t="n"/>
      <c r="C26" s="15">
        <f>I11</f>
        <v/>
      </c>
      <c r="D26" s="21" t="n"/>
    </row>
    <row r="27" ht="13.5" customHeight="1">
      <c r="A27" s="45" t="inlineStr">
        <is>
          <t>L12 — TVA sur autres biens et services</t>
        </is>
      </c>
      <c r="B27" s="53" t="n"/>
      <c r="C27" s="15">
        <f>I16-I11</f>
        <v/>
      </c>
      <c r="D27" s="21" t="n"/>
    </row>
    <row r="28" ht="13.5" customHeight="1">
      <c r="A28" s="45" t="inlineStr">
        <is>
          <t>L15 — Total TVA déductible (L11+L12+L14)</t>
        </is>
      </c>
      <c r="B28" s="53" t="n"/>
      <c r="C28" s="15">
        <f>C24+C26+C27</f>
        <v/>
      </c>
      <c r="D28" s="21" t="n"/>
    </row>
    <row r="29" ht="13.5" customHeight="1">
      <c r="A29" s="45" t="inlineStr">
        <is>
          <t>L16 — Crédit de TVA (L15 - L10)</t>
        </is>
      </c>
      <c r="B29" s="53" t="n"/>
      <c r="C29" s="15">
        <f>C28-C25</f>
        <v/>
      </c>
      <c r="D29" s="21" t="n"/>
    </row>
  </sheetData>
  <autoFilter ref="A4:L15"/>
  <mergeCells count="12">
    <mergeCell ref="A26:B26"/>
    <mergeCell ref="A1:J1"/>
    <mergeCell ref="A24:B24"/>
    <mergeCell ref="A29:B29"/>
    <mergeCell ref="A25:B25"/>
    <mergeCell ref="A23:C23"/>
    <mergeCell ref="A18:J18"/>
    <mergeCell ref="A3:J3"/>
    <mergeCell ref="A28:B28"/>
    <mergeCell ref="A21:D21"/>
    <mergeCell ref="A16:D16"/>
    <mergeCell ref="A27:B27"/>
  </mergeCells>
  <printOptions horizontalCentered="1"/>
  <pageMargins left="0.3" right="0.3" top="0.4" bottom="0.4" header="0.2" footer="0.2"/>
  <pageSetup orientation="landscape" paperSize="9" scale="56" fitToHeight="1" fitToWidth="1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71"/>
  <sheetViews>
    <sheetView zoomScale="120" zoomScaleNormal="120" workbookViewId="0">
      <pane ySplit="4" topLeftCell="A47" activePane="bottomLeft" state="frozen"/>
      <selection pane="bottomLeft" activeCell="J60" sqref="J60"/>
    </sheetView>
  </sheetViews>
  <sheetFormatPr baseColWidth="10" defaultColWidth="8.6640625" defaultRowHeight="15"/>
  <cols>
    <col width="12" customWidth="1" min="1" max="1"/>
    <col width="36" customWidth="1" min="2" max="2"/>
    <col width="26" customWidth="1" min="3" max="3"/>
    <col width="40" customWidth="1" min="4" max="4"/>
    <col width="14" customWidth="1" min="5" max="5"/>
    <col width="12" customWidth="1" min="6" max="7"/>
    <col width="10" customWidth="1" min="8" max="8"/>
    <col width="14" customWidth="1" min="9" max="10"/>
    <col width="18" customWidth="1" min="11" max="11"/>
    <col width="28" customWidth="1" min="12" max="12"/>
  </cols>
  <sheetData>
    <row r="1" ht="18" customHeight="1">
      <c r="A1" s="36" t="inlineStr">
        <is>
          <t>2025 - TRIMESTRE 3 - SAS TAHAUKU BNB G20069</t>
        </is>
      </c>
      <c r="K1" s="23" t="n"/>
      <c r="L1" s="23" t="n"/>
    </row>
    <row r="3" ht="15" customHeight="1">
      <c r="A3" s="43" t="inlineStr">
        <is>
          <t>FACTURES D'ACHATS AVEC TVA</t>
        </is>
      </c>
    </row>
    <row r="4" ht="31.5" customHeight="1">
      <c r="A4" s="1" t="inlineStr">
        <is>
          <t>DATE</t>
        </is>
      </c>
      <c r="B4" s="1" t="inlineStr">
        <is>
          <t>FOURNISSEURS</t>
        </is>
      </c>
      <c r="C4" s="1" t="inlineStr">
        <is>
          <t>FACTURES</t>
        </is>
      </c>
      <c r="D4" s="1" t="inlineStr">
        <is>
          <t>OBJET</t>
        </is>
      </c>
      <c r="E4" s="1" t="inlineStr">
        <is>
          <t>TOTAL HT</t>
        </is>
      </c>
      <c r="F4" s="1" t="inlineStr">
        <is>
          <t>TVA 16%</t>
        </is>
      </c>
      <c r="G4" s="1" t="inlineStr">
        <is>
          <t>TVA 13%</t>
        </is>
      </c>
      <c r="H4" s="1" t="inlineStr">
        <is>
          <t>TVA 5%</t>
        </is>
      </c>
      <c r="I4" s="1" t="inlineStr">
        <is>
          <t>TOTAL TVA</t>
        </is>
      </c>
      <c r="J4" s="1" t="inlineStr">
        <is>
          <t>TOTAL TTC</t>
        </is>
      </c>
      <c r="K4" s="1" t="inlineStr">
        <is>
          <t>NATURE</t>
        </is>
      </c>
      <c r="L4" s="1" t="inlineStr">
        <is>
          <t>OBSERVATION</t>
        </is>
      </c>
    </row>
    <row r="5" ht="25" customHeight="1">
      <c r="A5" s="8" t="n">
        <v>46142</v>
      </c>
      <c r="B5" s="9" t="inlineStr">
        <is>
          <t>Nippon Auto Moto</t>
        </is>
      </c>
      <c r="C5" s="9" t="inlineStr">
        <is>
          <t>125413</t>
        </is>
      </c>
      <c r="D5" s="9" t="inlineStr">
        <is>
          <t>Land Cruiser HZJ 79 SC 6cil</t>
        </is>
      </c>
      <c r="E5" s="10" t="n">
        <v>5253540</v>
      </c>
      <c r="F5" s="10" t="n">
        <v>716310</v>
      </c>
      <c r="G5" s="10" t="n">
        <v>20150</v>
      </c>
      <c r="H5" s="10" t="n"/>
      <c r="I5" s="10">
        <f>F5+G5+H5</f>
        <v/>
      </c>
      <c r="J5" s="10">
        <f>I5+E5</f>
        <v/>
      </c>
      <c r="K5" s="9" t="inlineStr">
        <is>
          <t>Immobilisation</t>
        </is>
      </c>
      <c r="L5" s="9" t="inlineStr">
        <is>
          <t>Fact. Régulée par avance associé. Remboursement par virt du 24/9/2025</t>
        </is>
      </c>
    </row>
    <row r="6" ht="13.5" customHeight="1">
      <c r="A6" s="5" t="n">
        <v>45846</v>
      </c>
      <c r="B6" s="6" t="inlineStr">
        <is>
          <t>FIT</t>
        </is>
      </c>
      <c r="C6" s="6" t="inlineStr">
        <is>
          <t>n°1054371</t>
        </is>
      </c>
      <c r="D6" s="6" t="inlineStr">
        <is>
          <t>Décamètre</t>
        </is>
      </c>
      <c r="E6" s="7" t="n">
        <v>17676</v>
      </c>
      <c r="F6" s="7" t="n">
        <v>2828</v>
      </c>
      <c r="G6" s="7" t="n"/>
      <c r="H6" s="7" t="n"/>
      <c r="I6" s="7">
        <f>F6+G6+H6</f>
        <v/>
      </c>
      <c r="J6" s="7">
        <f>I6+E6</f>
        <v/>
      </c>
      <c r="K6" s="6" t="inlineStr">
        <is>
          <t>Biens &amp; services</t>
        </is>
      </c>
      <c r="L6" s="6" t="n"/>
    </row>
    <row r="7" ht="23" customHeight="1">
      <c r="A7" s="2" t="n">
        <v>45855</v>
      </c>
      <c r="B7" s="3" t="inlineStr">
        <is>
          <t>COMPTA&amp;GESTION</t>
        </is>
      </c>
      <c r="C7" s="3" t="inlineStr">
        <is>
          <t>2525 JUILLET</t>
        </is>
      </c>
      <c r="D7" s="3" t="inlineStr">
        <is>
          <t>Comptabilité (HT=52500 + débours CST 6430F)</t>
        </is>
      </c>
      <c r="E7" s="4" t="n">
        <v>58930</v>
      </c>
      <c r="F7" s="4" t="n"/>
      <c r="G7" s="4" t="n">
        <v>6825</v>
      </c>
      <c r="H7" s="4" t="n"/>
      <c r="I7" s="7">
        <f>F7+G7+H7</f>
        <v/>
      </c>
      <c r="J7" s="7">
        <f>I7+E7</f>
        <v/>
      </c>
      <c r="K7" s="3" t="inlineStr">
        <is>
          <t>Biens &amp; services</t>
        </is>
      </c>
      <c r="L7" s="3" t="inlineStr">
        <is>
          <t>Base TVA=52500F ; débours 6430F hors TVA</t>
        </is>
      </c>
    </row>
    <row r="8" ht="13.5" customHeight="1">
      <c r="A8" s="5" t="n">
        <v>45858</v>
      </c>
      <c r="B8" s="6" t="inlineStr">
        <is>
          <t>ENATA TOPO</t>
        </is>
      </c>
      <c r="C8" s="6" t="inlineStr">
        <is>
          <t>n°25055-02</t>
        </is>
      </c>
      <c r="D8" s="6" t="inlineStr">
        <is>
          <t>Piquets de délimitation parcelle A3406</t>
        </is>
      </c>
      <c r="E8" s="7" t="n">
        <v>107000</v>
      </c>
      <c r="F8" s="7" t="n"/>
      <c r="G8" s="7" t="n">
        <v>13910</v>
      </c>
      <c r="H8" s="7" t="n"/>
      <c r="I8" s="7">
        <f>F8+G8+H8</f>
        <v/>
      </c>
      <c r="J8" s="7">
        <f>I8+E8</f>
        <v/>
      </c>
      <c r="K8" s="6" t="inlineStr">
        <is>
          <t>Biens &amp; services</t>
        </is>
      </c>
      <c r="L8" s="6" t="n"/>
    </row>
    <row r="9" ht="13.5" customHeight="1">
      <c r="A9" s="2" t="n">
        <v>45859</v>
      </c>
      <c r="B9" s="3" t="inlineStr">
        <is>
          <t>HHST</t>
        </is>
      </c>
      <c r="C9" s="3" t="inlineStr">
        <is>
          <t>FA202506900</t>
        </is>
      </c>
      <c r="D9" s="3" t="inlineStr">
        <is>
          <t>EPI</t>
        </is>
      </c>
      <c r="E9" s="4" t="n">
        <v>104430</v>
      </c>
      <c r="F9" s="4" t="n">
        <v>16709</v>
      </c>
      <c r="G9" s="4" t="n"/>
      <c r="H9" s="4" t="n"/>
      <c r="I9" s="7">
        <f>F9+G9+H9</f>
        <v/>
      </c>
      <c r="J9" s="7">
        <f>I9+E9</f>
        <v/>
      </c>
      <c r="K9" s="3" t="inlineStr">
        <is>
          <t>Biens &amp; services</t>
        </is>
      </c>
      <c r="L9" s="3" t="n"/>
    </row>
    <row r="10" ht="13.5" customHeight="1">
      <c r="A10" s="5" t="n">
        <v>45869</v>
      </c>
      <c r="B10" s="6" t="inlineStr">
        <is>
          <t>QMCM (Duhal)</t>
        </is>
      </c>
      <c r="C10" s="6" t="inlineStr">
        <is>
          <t>F2507031</t>
        </is>
      </c>
      <c r="D10" s="6" t="inlineStr">
        <is>
          <t>Graisse et produits quincaillerie</t>
        </is>
      </c>
      <c r="E10" s="7" t="n">
        <v>87903</v>
      </c>
      <c r="F10" s="7" t="n">
        <v>11622</v>
      </c>
      <c r="G10" s="7" t="n"/>
      <c r="H10" s="7" t="n"/>
      <c r="I10" s="7">
        <f>F10+G10+H10</f>
        <v/>
      </c>
      <c r="J10" s="7">
        <f>I10+E10</f>
        <v/>
      </c>
      <c r="K10" s="6" t="inlineStr">
        <is>
          <t>Biens &amp; services</t>
        </is>
      </c>
      <c r="L10" s="6" t="inlineStr">
        <is>
          <t>Dont 15268F exonérés</t>
        </is>
      </c>
    </row>
    <row r="11" ht="22" customHeight="1">
      <c r="A11" s="2" t="n">
        <v>45869</v>
      </c>
      <c r="B11" s="3" t="inlineStr">
        <is>
          <t>SOPADEP</t>
        </is>
      </c>
      <c r="C11" s="3" t="inlineStr">
        <is>
          <t>S3PL013342</t>
        </is>
      </c>
      <c r="D11" s="3" t="inlineStr">
        <is>
          <t>Révision Camion ASTRA</t>
        </is>
      </c>
      <c r="E11" s="4" t="n">
        <v>525753</v>
      </c>
      <c r="F11" s="4" t="n">
        <v>56039</v>
      </c>
      <c r="G11" s="4" t="n">
        <v>12978</v>
      </c>
      <c r="H11" s="4" t="n"/>
      <c r="I11" s="7">
        <f>F11+G11+H11</f>
        <v/>
      </c>
      <c r="J11" s="7">
        <f>I11+E11</f>
        <v/>
      </c>
      <c r="K11" s="3" t="inlineStr">
        <is>
          <t>Biens &amp; services</t>
        </is>
      </c>
      <c r="L11" s="3" t="inlineStr">
        <is>
          <t>Taux mixtes : base16%=350241, base13%=99832, base0%=75680</t>
        </is>
      </c>
    </row>
    <row r="12" ht="24" customHeight="1">
      <c r="A12" s="5" t="n">
        <v>45869</v>
      </c>
      <c r="B12" s="6" t="inlineStr">
        <is>
          <t>SOPADEP</t>
        </is>
      </c>
      <c r="C12" s="6" t="inlineStr">
        <is>
          <t>S3PL013344</t>
        </is>
      </c>
      <c r="D12" s="6" t="inlineStr">
        <is>
          <t>Réparation ASTRA - Tableau de bord</t>
        </is>
      </c>
      <c r="E12" s="7" t="n">
        <v>367378</v>
      </c>
      <c r="F12" s="7" t="n">
        <v>54618</v>
      </c>
      <c r="G12" s="7" t="n">
        <v>3382</v>
      </c>
      <c r="H12" s="7" t="n"/>
      <c r="I12" s="7">
        <f>F12+G12+H12</f>
        <v/>
      </c>
      <c r="J12" s="7">
        <f>I12+E12</f>
        <v/>
      </c>
      <c r="K12" s="6" t="inlineStr">
        <is>
          <t>Biens &amp; services</t>
        </is>
      </c>
      <c r="L12" s="6" t="inlineStr">
        <is>
          <t>Taux mixtes : base16%=341361, base13%=26017</t>
        </is>
      </c>
    </row>
    <row r="13" ht="13.5" customHeight="1">
      <c r="A13" s="2" t="n">
        <v>45869</v>
      </c>
      <c r="B13" s="3" t="inlineStr">
        <is>
          <t>ENATA TOPO</t>
        </is>
      </c>
      <c r="C13" s="3" t="inlineStr">
        <is>
          <t>SOLDE 29/08/2025</t>
        </is>
      </c>
      <c r="D13" s="3" t="inlineStr">
        <is>
          <t>Piquetage terrassement 1er tronçon A3785</t>
        </is>
      </c>
      <c r="E13" s="4" t="n">
        <v>167500</v>
      </c>
      <c r="F13" s="4" t="n"/>
      <c r="G13" s="4" t="n">
        <v>21775</v>
      </c>
      <c r="H13" s="4" t="n"/>
      <c r="I13" s="7">
        <f>F13+G13+H13</f>
        <v/>
      </c>
      <c r="J13" s="7">
        <f>I13+E13</f>
        <v/>
      </c>
      <c r="K13" s="3" t="inlineStr">
        <is>
          <t>Biens &amp; services</t>
        </is>
      </c>
      <c r="L13" s="3" t="n"/>
    </row>
    <row r="14" ht="13.5" customHeight="1">
      <c r="A14" s="5" t="n">
        <v>45873</v>
      </c>
      <c r="B14" s="6" t="inlineStr">
        <is>
          <t>HHST</t>
        </is>
      </c>
      <c r="C14" s="6" t="inlineStr">
        <is>
          <t>FA202507369</t>
        </is>
      </c>
      <c r="D14" s="6" t="inlineStr">
        <is>
          <t>Habits de sécurité</t>
        </is>
      </c>
      <c r="E14" s="7" t="n">
        <v>19650</v>
      </c>
      <c r="F14" s="7" t="n">
        <v>3144</v>
      </c>
      <c r="G14" s="7" t="n"/>
      <c r="H14" s="7" t="n"/>
      <c r="I14" s="7">
        <f>F14+G14+H14</f>
        <v/>
      </c>
      <c r="J14" s="7">
        <f>I14+E14</f>
        <v/>
      </c>
      <c r="K14" s="6" t="inlineStr">
        <is>
          <t>Biens &amp; services</t>
        </is>
      </c>
      <c r="L14" s="6" t="n"/>
    </row>
    <row r="15" ht="13.5" customHeight="1">
      <c r="A15" s="2" t="n">
        <v>45875</v>
      </c>
      <c r="B15" s="3" t="inlineStr">
        <is>
          <t>FIT</t>
        </is>
      </c>
      <c r="C15" s="3" t="inlineStr">
        <is>
          <t>n°1055975</t>
        </is>
      </c>
      <c r="D15" s="3" t="inlineStr">
        <is>
          <t>Équipements de levage et de comptage</t>
        </is>
      </c>
      <c r="E15" s="4" t="n">
        <v>338271</v>
      </c>
      <c r="F15" s="4" t="n">
        <v>54123</v>
      </c>
      <c r="G15" s="4" t="n"/>
      <c r="H15" s="4" t="n"/>
      <c r="I15" s="7">
        <f>F15+G15+H15</f>
        <v/>
      </c>
      <c r="J15" s="7">
        <f>I15+E15</f>
        <v/>
      </c>
      <c r="K15" s="3" t="inlineStr">
        <is>
          <t>Biens &amp; services</t>
        </is>
      </c>
      <c r="L15" s="3" t="n"/>
    </row>
    <row r="16" ht="27" customHeight="1">
      <c r="A16" s="5" t="n">
        <v>45875</v>
      </c>
      <c r="B16" s="6" t="inlineStr">
        <is>
          <t>SOCIMAT</t>
        </is>
      </c>
      <c r="C16" s="6" t="inlineStr">
        <is>
          <t>2910416</t>
        </is>
      </c>
      <c r="D16" s="6" t="inlineStr">
        <is>
          <t>Équipements pour grille de criblage</t>
        </is>
      </c>
      <c r="E16" s="7" t="n">
        <v>277789</v>
      </c>
      <c r="F16" s="7" t="n">
        <v>44301</v>
      </c>
      <c r="G16" s="7" t="n">
        <v>118</v>
      </c>
      <c r="H16" s="7" t="n"/>
      <c r="I16" s="7">
        <f>F16+G16+H16</f>
        <v/>
      </c>
      <c r="J16" s="7">
        <f>I16+E16</f>
        <v/>
      </c>
      <c r="K16" s="6" t="inlineStr">
        <is>
          <t>Biens &amp; services</t>
        </is>
      </c>
      <c r="L16" s="6" t="inlineStr">
        <is>
          <t>Taux mixtes : base16%=276880, base13%=909</t>
        </is>
      </c>
    </row>
    <row r="17" ht="13.5" customHeight="1">
      <c r="A17" s="2" t="n">
        <v>45878</v>
      </c>
      <c r="B17" s="3" t="inlineStr">
        <is>
          <t>IVEA</t>
        </is>
      </c>
      <c r="C17" s="3" t="inlineStr">
        <is>
          <t>TICAPR01-250809-009</t>
        </is>
      </c>
      <c r="D17" s="3" t="inlineStr">
        <is>
          <t>Imprimante</t>
        </is>
      </c>
      <c r="E17" s="4" t="n">
        <v>31026</v>
      </c>
      <c r="F17" s="4" t="n">
        <v>4964</v>
      </c>
      <c r="G17" s="4" t="n"/>
      <c r="H17" s="4" t="n"/>
      <c r="I17" s="7">
        <f>F17+G17+H17</f>
        <v/>
      </c>
      <c r="J17" s="7">
        <f>I17+E17</f>
        <v/>
      </c>
      <c r="K17" s="3" t="inlineStr">
        <is>
          <t>Biens &amp; services</t>
        </is>
      </c>
      <c r="L17" s="3" t="n"/>
    </row>
    <row r="18" ht="26" customHeight="1">
      <c r="A18" s="8" t="n">
        <v>45881</v>
      </c>
      <c r="B18" s="9" t="inlineStr">
        <is>
          <t>SOPADEP</t>
        </is>
      </c>
      <c r="C18" s="9" t="inlineStr">
        <is>
          <t>VI DIVVI112401</t>
        </is>
      </c>
      <c r="D18" s="9" t="inlineStr">
        <is>
          <t>MB CRUSHER GODET CONCASSEUR BF120</t>
        </is>
      </c>
      <c r="E18" s="10" t="n">
        <v>10455172</v>
      </c>
      <c r="F18" s="10" t="n">
        <v>1592828</v>
      </c>
      <c r="G18" s="10" t="n"/>
      <c r="H18" s="10" t="n"/>
      <c r="I18" s="10">
        <f>F18+G18+H18</f>
        <v/>
      </c>
      <c r="J18" s="10">
        <f>I18+E18</f>
        <v/>
      </c>
      <c r="K18" s="9" t="inlineStr">
        <is>
          <t>Immobilisation</t>
        </is>
      </c>
      <c r="L18" s="9" t="inlineStr">
        <is>
          <t>Base imposable=9955172 (transport 500000F non soumis)</t>
        </is>
      </c>
    </row>
    <row r="19" ht="28" customHeight="1">
      <c r="A19" s="8" t="n">
        <v>45882</v>
      </c>
      <c r="B19" s="9" t="inlineStr">
        <is>
          <t>SOPADEP</t>
        </is>
      </c>
      <c r="C19" s="9" t="inlineStr">
        <is>
          <t>HYUNDAI VI HYVI72412</t>
        </is>
      </c>
      <c r="D19" s="9" t="inlineStr">
        <is>
          <t>Hyundai HX 340 SL</t>
        </is>
      </c>
      <c r="E19" s="10" t="n">
        <v>29830000</v>
      </c>
      <c r="F19" s="10" t="n">
        <v>4500800</v>
      </c>
      <c r="G19" s="10" t="n"/>
      <c r="H19" s="10" t="n"/>
      <c r="I19" s="10">
        <f>F19+G19+H19</f>
        <v/>
      </c>
      <c r="J19" s="10">
        <f>I19+E19</f>
        <v/>
      </c>
      <c r="K19" s="9" t="inlineStr">
        <is>
          <t>Immobilisation</t>
        </is>
      </c>
      <c r="L19" s="9" t="inlineStr">
        <is>
          <t>Base imposable=28130000 (transport 1700000F non soumis)</t>
        </is>
      </c>
    </row>
    <row r="20" ht="24" customHeight="1">
      <c r="A20" s="5" t="n">
        <v>45888</v>
      </c>
      <c r="B20" s="6" t="inlineStr">
        <is>
          <t>MMS - Maintenance Marquises Services</t>
        </is>
      </c>
      <c r="C20" s="6" t="inlineStr">
        <is>
          <t>7821</t>
        </is>
      </c>
      <c r="D20" s="6" t="inlineStr">
        <is>
          <t>Entretien Véhicule 4x4 - Disque d'embrayage</t>
        </is>
      </c>
      <c r="E20" s="7" t="n">
        <v>69921</v>
      </c>
      <c r="F20" s="7" t="n">
        <v>284</v>
      </c>
      <c r="G20" s="7" t="n">
        <v>8858</v>
      </c>
      <c r="H20" s="7" t="n"/>
      <c r="I20" s="7">
        <f>F20+G20+H20</f>
        <v/>
      </c>
      <c r="J20" s="7">
        <f>I20+E20</f>
        <v/>
      </c>
      <c r="K20" s="6" t="inlineStr">
        <is>
          <t>Biens &amp; services</t>
        </is>
      </c>
      <c r="L20" s="6" t="inlineStr">
        <is>
          <t>Taux mixtes : base16%=1778, base13%=68142</t>
        </is>
      </c>
    </row>
    <row r="21" ht="25" customHeight="1">
      <c r="A21" s="2" t="n">
        <v>45897</v>
      </c>
      <c r="B21" s="3" t="inlineStr">
        <is>
          <t>SOMAC</t>
        </is>
      </c>
      <c r="C21" s="3" t="inlineStr">
        <is>
          <t>225082709 K</t>
        </is>
      </c>
      <c r="D21" s="3" t="inlineStr">
        <is>
          <t>Tamis Cribleur pour concassage</t>
        </is>
      </c>
      <c r="E21" s="4" t="n">
        <v>183281</v>
      </c>
      <c r="F21" s="4" t="n">
        <v>28636</v>
      </c>
      <c r="G21" s="4" t="n"/>
      <c r="H21" s="4" t="n"/>
      <c r="I21" s="7">
        <f>F21+G21+H21</f>
        <v/>
      </c>
      <c r="J21" s="7">
        <f>I21+E21</f>
        <v/>
      </c>
      <c r="K21" s="3" t="inlineStr">
        <is>
          <t>Biens &amp; services</t>
        </is>
      </c>
      <c r="L21" s="3" t="inlineStr">
        <is>
          <t>Base imposable=178978 (fret+assurance hors TVA)</t>
        </is>
      </c>
    </row>
    <row r="22" ht="13.5" customHeight="1">
      <c r="A22" s="5" t="n">
        <v>45900</v>
      </c>
      <c r="B22" s="6" t="inlineStr">
        <is>
          <t>QMCM (Duhal)</t>
        </is>
      </c>
      <c r="C22" s="6" t="inlineStr">
        <is>
          <t>n° F2508019</t>
        </is>
      </c>
      <c r="D22" s="6" t="inlineStr">
        <is>
          <t>Outillages entretien équipements</t>
        </is>
      </c>
      <c r="E22" s="7" t="n">
        <v>82899</v>
      </c>
      <c r="F22" s="7" t="n">
        <v>6904</v>
      </c>
      <c r="G22" s="7" t="n"/>
      <c r="H22" s="7" t="n">
        <v>27</v>
      </c>
      <c r="I22" s="7">
        <f>F22+G22+H22</f>
        <v/>
      </c>
      <c r="J22" s="7">
        <f>I22+E22</f>
        <v/>
      </c>
      <c r="K22" s="6" t="inlineStr">
        <is>
          <t>Biens &amp; services</t>
        </is>
      </c>
      <c r="L22" s="6" t="inlineStr">
        <is>
          <t>Dont 39199F exonérés ; base5%=548F</t>
        </is>
      </c>
    </row>
    <row r="23" ht="13.5" customHeight="1">
      <c r="A23" s="2" t="n">
        <v>45901</v>
      </c>
      <c r="B23" s="3" t="inlineStr">
        <is>
          <t>TFH - Tahiti Flexibles Hydrauliques</t>
        </is>
      </c>
      <c r="C23" s="3" t="inlineStr">
        <is>
          <t>n° 20010028</t>
        </is>
      </c>
      <c r="D23" s="3" t="inlineStr">
        <is>
          <t>HX225SL Pièce coudée</t>
        </is>
      </c>
      <c r="E23" s="4" t="n">
        <v>3855</v>
      </c>
      <c r="F23" s="4" t="n">
        <v>617</v>
      </c>
      <c r="G23" s="4" t="n"/>
      <c r="H23" s="4" t="n"/>
      <c r="I23" s="7">
        <f>F23+G23+H23</f>
        <v/>
      </c>
      <c r="J23" s="7">
        <f>I23+E23</f>
        <v/>
      </c>
      <c r="K23" s="3" t="inlineStr">
        <is>
          <t>Biens &amp; services</t>
        </is>
      </c>
      <c r="L23" s="3" t="n"/>
    </row>
    <row r="24" ht="26" customHeight="1">
      <c r="A24" s="5" t="n">
        <v>45917</v>
      </c>
      <c r="B24" s="6" t="inlineStr">
        <is>
          <t>HERVE MATERIAUX</t>
        </is>
      </c>
      <c r="C24" s="6" t="inlineStr">
        <is>
          <t>n° 425090760</t>
        </is>
      </c>
      <c r="D24" s="6" t="inlineStr">
        <is>
          <t>Chantier Paepaenui 40 - matériaux construction</t>
        </is>
      </c>
      <c r="E24" s="7" t="n">
        <v>92283</v>
      </c>
      <c r="F24" s="7" t="n">
        <v>14678</v>
      </c>
      <c r="G24" s="7" t="n"/>
      <c r="H24" s="7" t="n"/>
      <c r="I24" s="7">
        <f>F24+G24+H24</f>
        <v/>
      </c>
      <c r="J24" s="7">
        <f>I24+E24</f>
        <v/>
      </c>
      <c r="K24" s="6" t="inlineStr">
        <is>
          <t>Biens &amp; services</t>
        </is>
      </c>
      <c r="L24" s="6" t="inlineStr">
        <is>
          <t>Base imposable=91738F (assurance 545F non soumise incluse dans HT)</t>
        </is>
      </c>
    </row>
    <row r="25" ht="15.75" customHeight="1">
      <c r="A25" s="39" t="inlineStr">
        <is>
          <t>TOTAUX ACHATS</t>
        </is>
      </c>
      <c r="B25" s="51" t="n"/>
      <c r="C25" s="51" t="n"/>
      <c r="D25" s="52" t="n"/>
      <c r="E25" s="11">
        <f>SUM(E5:E24)</f>
        <v/>
      </c>
      <c r="F25" s="11">
        <f>SUM(F5:F24)</f>
        <v/>
      </c>
      <c r="G25" s="11">
        <f>SUM(G5:G24)</f>
        <v/>
      </c>
      <c r="H25" s="11">
        <f>SUM(H5:H24)</f>
        <v/>
      </c>
      <c r="I25" s="11">
        <f>SUM(I5:I24)</f>
        <v/>
      </c>
      <c r="J25" s="11">
        <f>SUM(J5:J24)</f>
        <v/>
      </c>
      <c r="K25" s="12" t="n"/>
      <c r="L25" s="12" t="n"/>
    </row>
    <row r="27" ht="15" customHeight="1">
      <c r="A27" s="41" t="inlineStr">
        <is>
          <t>FACTURES DE VENTES</t>
        </is>
      </c>
      <c r="B27" s="50" t="n"/>
      <c r="C27" s="50" t="n"/>
      <c r="D27" s="50" t="n"/>
      <c r="E27" s="50" t="n"/>
      <c r="F27" s="50" t="n"/>
      <c r="G27" s="50" t="n"/>
      <c r="H27" s="50" t="n"/>
      <c r="I27" s="50" t="n"/>
      <c r="J27" s="50" t="n"/>
      <c r="K27" s="22" t="n"/>
      <c r="L27" s="22" t="n"/>
    </row>
    <row r="28" ht="30" customHeight="1">
      <c r="A28" s="13" t="inlineStr">
        <is>
          <t>DATE</t>
        </is>
      </c>
      <c r="B28" s="13" t="inlineStr">
        <is>
          <t>CLIENTS</t>
        </is>
      </c>
      <c r="C28" s="13" t="inlineStr">
        <is>
          <t>FACTURES</t>
        </is>
      </c>
      <c r="D28" s="13" t="inlineStr">
        <is>
          <t>OBJET</t>
        </is>
      </c>
      <c r="E28" s="13" t="inlineStr">
        <is>
          <t>TOTAL HT</t>
        </is>
      </c>
      <c r="F28" s="13" t="inlineStr">
        <is>
          <t>TVA 16%</t>
        </is>
      </c>
      <c r="G28" s="13" t="inlineStr">
        <is>
          <t>TVA 13%</t>
        </is>
      </c>
      <c r="H28" s="13" t="inlineStr">
        <is>
          <t>TVA 5%</t>
        </is>
      </c>
      <c r="I28" s="13" t="inlineStr">
        <is>
          <t>TOTAL TVA</t>
        </is>
      </c>
      <c r="J28" s="13" t="inlineStr">
        <is>
          <t>TOTAL TTC</t>
        </is>
      </c>
    </row>
    <row r="29" ht="13.5" customHeight="1">
      <c r="A29" s="2" t="n">
        <v>45894</v>
      </c>
      <c r="B29" s="3" t="inlineStr">
        <is>
          <t>HEITAA Vahitete Jean Vahi</t>
        </is>
      </c>
      <c r="C29" s="3" t="inlineStr">
        <is>
          <t>IN25080007</t>
        </is>
      </c>
      <c r="D29" s="3" t="inlineStr">
        <is>
          <t>Agrégats</t>
        </is>
      </c>
      <c r="E29" s="4" t="n">
        <v>27000</v>
      </c>
      <c r="F29" s="4" t="n">
        <v>3840</v>
      </c>
      <c r="G29" s="4" t="n">
        <v>390</v>
      </c>
      <c r="H29" s="4" t="n"/>
      <c r="I29" s="4">
        <f>F29+G29+H29</f>
        <v/>
      </c>
      <c r="J29" s="4">
        <f>I29+E29</f>
        <v/>
      </c>
    </row>
    <row r="30" ht="13.5" customHeight="1">
      <c r="A30" s="5" t="n">
        <v>45896</v>
      </c>
      <c r="B30" s="6" t="inlineStr">
        <is>
          <t>HEIPUA Entreprise</t>
        </is>
      </c>
      <c r="C30" s="6" t="inlineStr">
        <is>
          <t>IN25080008</t>
        </is>
      </c>
      <c r="D30" s="6" t="inlineStr">
        <is>
          <t>Agrégats</t>
        </is>
      </c>
      <c r="E30" s="7" t="n">
        <v>120000</v>
      </c>
      <c r="F30" s="7" t="n">
        <v>19200</v>
      </c>
      <c r="G30" s="7" t="n"/>
      <c r="H30" s="7" t="n"/>
      <c r="I30" s="4">
        <f>F30+G30+H30</f>
        <v/>
      </c>
      <c r="J30" s="4">
        <f>I30+E30</f>
        <v/>
      </c>
    </row>
    <row r="31" ht="13.5" customHeight="1">
      <c r="A31" s="2" t="n">
        <v>45901</v>
      </c>
      <c r="B31" s="3" t="inlineStr">
        <is>
          <t>BENNETTE Hélène</t>
        </is>
      </c>
      <c r="C31" s="3" t="inlineStr">
        <is>
          <t>IN25090009</t>
        </is>
      </c>
      <c r="D31" s="3" t="inlineStr">
        <is>
          <t>Agrégats</t>
        </is>
      </c>
      <c r="E31" s="4" t="n">
        <v>18000</v>
      </c>
      <c r="F31" s="4" t="n">
        <v>2560</v>
      </c>
      <c r="G31" s="4" t="n">
        <v>260</v>
      </c>
      <c r="H31" s="4" t="n"/>
      <c r="I31" s="4">
        <f>F31+G31+H31</f>
        <v/>
      </c>
      <c r="J31" s="4">
        <f>I31+E31</f>
        <v/>
      </c>
    </row>
    <row r="32" ht="13.5" customHeight="1">
      <c r="A32" s="5" t="n">
        <v>45903</v>
      </c>
      <c r="B32" s="6" t="inlineStr">
        <is>
          <t>YIP Gilles</t>
        </is>
      </c>
      <c r="C32" s="6" t="inlineStr">
        <is>
          <t>IN25090010</t>
        </is>
      </c>
      <c r="D32" s="6" t="inlineStr">
        <is>
          <t>Agrégats</t>
        </is>
      </c>
      <c r="E32" s="7" t="n">
        <v>24000</v>
      </c>
      <c r="F32" s="7" t="n">
        <v>3840</v>
      </c>
      <c r="G32" s="7" t="n"/>
      <c r="H32" s="7" t="n"/>
      <c r="I32" s="4">
        <f>F32+G32+H32</f>
        <v/>
      </c>
      <c r="J32" s="4">
        <f>I32+E32</f>
        <v/>
      </c>
    </row>
    <row r="33" ht="13.5" customHeight="1">
      <c r="A33" s="2" t="n">
        <v>45904</v>
      </c>
      <c r="B33" s="3" t="inlineStr">
        <is>
          <t>O'CONNOR Jack</t>
        </is>
      </c>
      <c r="C33" s="3" t="inlineStr">
        <is>
          <t>IN25090011</t>
        </is>
      </c>
      <c r="D33" s="3" t="inlineStr">
        <is>
          <t>Agrégats</t>
        </is>
      </c>
      <c r="E33" s="4" t="n">
        <v>48000</v>
      </c>
      <c r="F33" s="4" t="n">
        <v>7680</v>
      </c>
      <c r="G33" s="4" t="n"/>
      <c r="H33" s="4" t="n"/>
      <c r="I33" s="4">
        <f>F33+G33+H33</f>
        <v/>
      </c>
      <c r="J33" s="4">
        <f>I33+E33</f>
        <v/>
      </c>
    </row>
    <row r="34" ht="13.5" customHeight="1">
      <c r="A34" s="5" t="n">
        <v>45904</v>
      </c>
      <c r="B34" s="6" t="inlineStr">
        <is>
          <t>VILLA ENATA</t>
        </is>
      </c>
      <c r="C34" s="6" t="inlineStr">
        <is>
          <t>IN25090012</t>
        </is>
      </c>
      <c r="D34" s="6" t="inlineStr">
        <is>
          <t>Agrégats</t>
        </is>
      </c>
      <c r="E34" s="7" t="n">
        <v>200000</v>
      </c>
      <c r="F34" s="7" t="n">
        <v>32000</v>
      </c>
      <c r="G34" s="7" t="n"/>
      <c r="H34" s="7" t="n"/>
      <c r="I34" s="4">
        <f>F34+G34+H34</f>
        <v/>
      </c>
      <c r="J34" s="4">
        <f>I34+E34</f>
        <v/>
      </c>
    </row>
    <row r="35" ht="13.5" customHeight="1">
      <c r="A35" s="2" t="n">
        <v>45908</v>
      </c>
      <c r="B35" s="3" t="inlineStr">
        <is>
          <t>MENDIOLA Jacques</t>
        </is>
      </c>
      <c r="C35" s="3" t="inlineStr">
        <is>
          <t>IN25090015</t>
        </is>
      </c>
      <c r="D35" s="3" t="inlineStr">
        <is>
          <t>Agrégats</t>
        </is>
      </c>
      <c r="E35" s="4" t="n">
        <v>38500</v>
      </c>
      <c r="F35" s="4" t="n">
        <v>5120</v>
      </c>
      <c r="G35" s="4" t="n">
        <v>845</v>
      </c>
      <c r="H35" s="4" t="n"/>
      <c r="I35" s="4">
        <f>F35+G35+H35</f>
        <v/>
      </c>
      <c r="J35" s="4">
        <f>I35+E35</f>
        <v/>
      </c>
    </row>
    <row r="36" ht="13.5" customHeight="1">
      <c r="A36" s="5" t="n">
        <v>45908</v>
      </c>
      <c r="B36" s="6" t="inlineStr">
        <is>
          <t>POEVAI Léon</t>
        </is>
      </c>
      <c r="C36" s="6" t="inlineStr">
        <is>
          <t>IN25090016</t>
        </is>
      </c>
      <c r="D36" s="6" t="inlineStr">
        <is>
          <t>Agrégats</t>
        </is>
      </c>
      <c r="E36" s="7" t="n">
        <v>80000</v>
      </c>
      <c r="F36" s="7" t="n">
        <v>12800</v>
      </c>
      <c r="G36" s="7" t="n"/>
      <c r="H36" s="7" t="n"/>
      <c r="I36" s="4">
        <f>F36+G36+H36</f>
        <v/>
      </c>
      <c r="J36" s="4">
        <f>I36+E36</f>
        <v/>
      </c>
    </row>
    <row r="37" ht="13.5" customHeight="1">
      <c r="A37" s="2" t="n">
        <v>45908</v>
      </c>
      <c r="B37" s="3" t="inlineStr">
        <is>
          <t>SCALLAMERA Tatiana</t>
        </is>
      </c>
      <c r="C37" s="3" t="inlineStr">
        <is>
          <t>IN25090017</t>
        </is>
      </c>
      <c r="D37" s="3" t="inlineStr">
        <is>
          <t>Agrégats</t>
        </is>
      </c>
      <c r="E37" s="4" t="n">
        <v>16000</v>
      </c>
      <c r="F37" s="4" t="n">
        <v>2560</v>
      </c>
      <c r="G37" s="4" t="n"/>
      <c r="H37" s="4" t="n"/>
      <c r="I37" s="4">
        <f>F37+G37+H37</f>
        <v/>
      </c>
      <c r="J37" s="4">
        <f>I37+E37</f>
        <v/>
      </c>
    </row>
    <row r="38" ht="13.5" customHeight="1">
      <c r="A38" s="5" t="n">
        <v>45911</v>
      </c>
      <c r="B38" s="6" t="inlineStr">
        <is>
          <t>CCB TAHITI</t>
        </is>
      </c>
      <c r="C38" s="6" t="inlineStr">
        <is>
          <t>IN25090018</t>
        </is>
      </c>
      <c r="D38" s="6" t="inlineStr">
        <is>
          <t>Agrégats</t>
        </is>
      </c>
      <c r="E38" s="7" t="n">
        <v>47000</v>
      </c>
      <c r="F38" s="7" t="n">
        <v>5760</v>
      </c>
      <c r="G38" s="7" t="n">
        <v>1430</v>
      </c>
      <c r="H38" s="7" t="n"/>
      <c r="I38" s="4">
        <f>F38+G38+H38</f>
        <v/>
      </c>
      <c r="J38" s="4">
        <f>I38+E38</f>
        <v/>
      </c>
    </row>
    <row r="39" ht="13.5" customHeight="1">
      <c r="A39" s="2" t="n">
        <v>45912</v>
      </c>
      <c r="B39" s="3" t="inlineStr">
        <is>
          <t>Collège Public</t>
        </is>
      </c>
      <c r="C39" s="3" t="inlineStr">
        <is>
          <t>IN25090019</t>
        </is>
      </c>
      <c r="D39" s="3" t="inlineStr">
        <is>
          <t>Agrégats - Chantier Collège de Atuona</t>
        </is>
      </c>
      <c r="E39" s="4" t="n">
        <v>21500</v>
      </c>
      <c r="F39" s="4" t="n">
        <v>2560</v>
      </c>
      <c r="G39" s="4" t="n">
        <v>715</v>
      </c>
      <c r="H39" s="4" t="n"/>
      <c r="I39" s="4">
        <f>F39+G39+H39</f>
        <v/>
      </c>
      <c r="J39" s="4">
        <f>I39+E39</f>
        <v/>
      </c>
    </row>
    <row r="40" ht="13.5" customHeight="1">
      <c r="A40" s="5" t="n">
        <v>45912</v>
      </c>
      <c r="B40" s="6" t="inlineStr">
        <is>
          <t>SEAMAN Hereiti</t>
        </is>
      </c>
      <c r="C40" s="6" t="inlineStr">
        <is>
          <t>IN25090020</t>
        </is>
      </c>
      <c r="D40" s="6" t="inlineStr">
        <is>
          <t>Agrégats</t>
        </is>
      </c>
      <c r="E40" s="7" t="n">
        <v>14500</v>
      </c>
      <c r="F40" s="7" t="n">
        <v>1280</v>
      </c>
      <c r="G40" s="7" t="n">
        <v>845</v>
      </c>
      <c r="H40" s="7" t="n"/>
      <c r="I40" s="4">
        <f>F40+G40+H40</f>
        <v/>
      </c>
      <c r="J40" s="4">
        <f>I40+E40</f>
        <v/>
      </c>
    </row>
    <row r="41" ht="13.5" customHeight="1">
      <c r="A41" s="2" t="n">
        <v>45915</v>
      </c>
      <c r="B41" s="3" t="inlineStr">
        <is>
          <t>FROUGE Georges</t>
        </is>
      </c>
      <c r="C41" s="3" t="inlineStr">
        <is>
          <t>IN25090021</t>
        </is>
      </c>
      <c r="D41" s="3" t="inlineStr">
        <is>
          <t>Agrégats</t>
        </is>
      </c>
      <c r="E41" s="4" t="n">
        <v>29500</v>
      </c>
      <c r="F41" s="4" t="n">
        <v>3840</v>
      </c>
      <c r="G41" s="4" t="n">
        <v>715</v>
      </c>
      <c r="H41" s="4" t="n"/>
      <c r="I41" s="4">
        <f>F41+G41+H41</f>
        <v/>
      </c>
      <c r="J41" s="4">
        <f>I41+E41</f>
        <v/>
      </c>
    </row>
    <row r="42" ht="13.5" customHeight="1">
      <c r="A42" s="5" t="n">
        <v>45915</v>
      </c>
      <c r="B42" s="6" t="inlineStr">
        <is>
          <t>Hôtel HANAKEE</t>
        </is>
      </c>
      <c r="C42" s="6" t="inlineStr">
        <is>
          <t>IN25090022</t>
        </is>
      </c>
      <c r="D42" s="6" t="inlineStr">
        <is>
          <t>Agrégats</t>
        </is>
      </c>
      <c r="E42" s="7" t="n">
        <v>32000</v>
      </c>
      <c r="F42" s="7" t="n">
        <v>5120</v>
      </c>
      <c r="G42" s="7" t="n"/>
      <c r="H42" s="7" t="n"/>
      <c r="I42" s="4">
        <f>F42+G42+H42</f>
        <v/>
      </c>
      <c r="J42" s="4">
        <f>I42+E42</f>
        <v/>
      </c>
    </row>
    <row r="43" ht="13.5" customHeight="1">
      <c r="A43" s="2" t="n">
        <v>45915</v>
      </c>
      <c r="B43" s="3" t="inlineStr">
        <is>
          <t>GAUBIL Teiki</t>
        </is>
      </c>
      <c r="C43" s="3" t="inlineStr">
        <is>
          <t>IN25090023</t>
        </is>
      </c>
      <c r="D43" s="3" t="inlineStr">
        <is>
          <t>Agrégats</t>
        </is>
      </c>
      <c r="E43" s="4" t="n">
        <v>82000</v>
      </c>
      <c r="F43" s="4" t="n">
        <v>11520</v>
      </c>
      <c r="G43" s="4" t="n">
        <v>1300</v>
      </c>
      <c r="H43" s="4" t="n"/>
      <c r="I43" s="4">
        <f>F43+G43+H43</f>
        <v/>
      </c>
      <c r="J43" s="4">
        <f>I43+E43</f>
        <v/>
      </c>
    </row>
    <row r="44" ht="13.5" customHeight="1">
      <c r="A44" s="5" t="n">
        <v>45915</v>
      </c>
      <c r="B44" s="6" t="inlineStr">
        <is>
          <t>HEAUANA Construction</t>
        </is>
      </c>
      <c r="C44" s="6" t="inlineStr">
        <is>
          <t>IN25090024</t>
        </is>
      </c>
      <c r="D44" s="6" t="inlineStr">
        <is>
          <t>Agrégats - FERRAND YANN</t>
        </is>
      </c>
      <c r="E44" s="7" t="n">
        <v>95000</v>
      </c>
      <c r="F44" s="7" t="n">
        <v>12800</v>
      </c>
      <c r="G44" s="7" t="n">
        <v>1950</v>
      </c>
      <c r="H44" s="7" t="n"/>
      <c r="I44" s="4">
        <f>F44+G44+H44</f>
        <v/>
      </c>
      <c r="J44" s="4">
        <f>I44+E44</f>
        <v/>
      </c>
    </row>
    <row r="45" ht="13.5" customHeight="1">
      <c r="A45" s="2" t="n">
        <v>45915</v>
      </c>
      <c r="B45" s="3" t="inlineStr">
        <is>
          <t>HEAUANA Construction</t>
        </is>
      </c>
      <c r="C45" s="3" t="inlineStr">
        <is>
          <t>IN25090025</t>
        </is>
      </c>
      <c r="D45" s="3" t="inlineStr">
        <is>
          <t>Agrégats</t>
        </is>
      </c>
      <c r="E45" s="4" t="n">
        <v>51000</v>
      </c>
      <c r="F45" s="4" t="n">
        <v>6400</v>
      </c>
      <c r="G45" s="4" t="n">
        <v>1430</v>
      </c>
      <c r="H45" s="4" t="n"/>
      <c r="I45" s="4">
        <f>F45+G45+H45</f>
        <v/>
      </c>
      <c r="J45" s="4">
        <f>I45+E45</f>
        <v/>
      </c>
    </row>
    <row r="46" ht="13.5" customHeight="1">
      <c r="A46" s="5" t="n">
        <v>45917</v>
      </c>
      <c r="B46" s="6" t="inlineStr">
        <is>
          <t>LECORDIER Tehina</t>
        </is>
      </c>
      <c r="C46" s="6" t="inlineStr">
        <is>
          <t>IN25090026</t>
        </is>
      </c>
      <c r="D46" s="6" t="inlineStr">
        <is>
          <t>Agrégats</t>
        </is>
      </c>
      <c r="E46" s="7" t="n">
        <v>21000</v>
      </c>
      <c r="F46" s="7" t="n">
        <v>2560</v>
      </c>
      <c r="G46" s="7" t="n">
        <v>650</v>
      </c>
      <c r="H46" s="7" t="n"/>
      <c r="I46" s="4">
        <f>F46+G46+H46</f>
        <v/>
      </c>
      <c r="J46" s="4">
        <f>I46+E46</f>
        <v/>
      </c>
    </row>
    <row r="47" ht="13.5" customHeight="1">
      <c r="A47" s="2" t="n">
        <v>45917</v>
      </c>
      <c r="B47" s="3" t="inlineStr">
        <is>
          <t>GAUBIL Teiki</t>
        </is>
      </c>
      <c r="C47" s="3" t="inlineStr">
        <is>
          <t>IN25090027</t>
        </is>
      </c>
      <c r="D47" s="3" t="inlineStr">
        <is>
          <t>Agrégats</t>
        </is>
      </c>
      <c r="E47" s="4" t="n">
        <v>26000</v>
      </c>
      <c r="F47" s="4" t="n">
        <v>2560</v>
      </c>
      <c r="G47" s="4" t="n">
        <v>1300</v>
      </c>
      <c r="H47" s="4" t="n"/>
      <c r="I47" s="4">
        <f>F47+G47+H47</f>
        <v/>
      </c>
      <c r="J47" s="4">
        <f>I47+E47</f>
        <v/>
      </c>
    </row>
    <row r="48" ht="13.5" customHeight="1">
      <c r="A48" s="5" t="n">
        <v>45918</v>
      </c>
      <c r="B48" s="6" t="inlineStr">
        <is>
          <t>BARSINAS Joseph</t>
        </is>
      </c>
      <c r="C48" s="6" t="inlineStr">
        <is>
          <t>IN25090028</t>
        </is>
      </c>
      <c r="D48" s="6" t="inlineStr">
        <is>
          <t>Agrégats</t>
        </is>
      </c>
      <c r="E48" s="7" t="n">
        <v>8000</v>
      </c>
      <c r="F48" s="7" t="n">
        <v>1280</v>
      </c>
      <c r="G48" s="7" t="n"/>
      <c r="H48" s="7" t="n"/>
      <c r="I48" s="4">
        <f>F48+G48+H48</f>
        <v/>
      </c>
      <c r="J48" s="4">
        <f>I48+E48</f>
        <v/>
      </c>
    </row>
    <row r="49" ht="13.5" customHeight="1">
      <c r="A49" s="2" t="n">
        <v>45918</v>
      </c>
      <c r="B49" s="3" t="inlineStr">
        <is>
          <t>CCB TAHITI</t>
        </is>
      </c>
      <c r="C49" s="3" t="inlineStr">
        <is>
          <t>IN25090029</t>
        </is>
      </c>
      <c r="D49" s="3" t="inlineStr">
        <is>
          <t>Agrégats - Chantier Aéroport</t>
        </is>
      </c>
      <c r="E49" s="4" t="n">
        <v>127000</v>
      </c>
      <c r="F49" s="4" t="n">
        <v>17280</v>
      </c>
      <c r="G49" s="4" t="n">
        <v>2470</v>
      </c>
      <c r="H49" s="4" t="n"/>
      <c r="I49" s="4">
        <f>F49+G49+H49</f>
        <v/>
      </c>
      <c r="J49" s="4">
        <f>I49+E49</f>
        <v/>
      </c>
    </row>
    <row r="50" ht="13.5" customHeight="1">
      <c r="A50" s="5" t="n">
        <v>45919</v>
      </c>
      <c r="B50" s="6" t="inlineStr">
        <is>
          <t>ANIAMIOI Pehi</t>
        </is>
      </c>
      <c r="C50" s="6" t="inlineStr">
        <is>
          <t>IN25090030</t>
        </is>
      </c>
      <c r="D50" s="6" t="inlineStr">
        <is>
          <t>Agrégats</t>
        </is>
      </c>
      <c r="E50" s="7" t="n">
        <v>96000</v>
      </c>
      <c r="F50" s="7" t="n">
        <v>15360</v>
      </c>
      <c r="G50" s="7" t="n"/>
      <c r="H50" s="7" t="n"/>
      <c r="I50" s="4">
        <f>F50+G50+H50</f>
        <v/>
      </c>
      <c r="J50" s="4">
        <f>I50+E50</f>
        <v/>
      </c>
    </row>
    <row r="51" ht="13.5" customHeight="1">
      <c r="A51" s="2" t="n">
        <v>45919</v>
      </c>
      <c r="B51" s="3" t="inlineStr">
        <is>
          <t>NAHA Entreprise</t>
        </is>
      </c>
      <c r="C51" s="3" t="inlineStr">
        <is>
          <t>IN25090031</t>
        </is>
      </c>
      <c r="D51" s="3" t="inlineStr">
        <is>
          <t>Agrégats</t>
        </is>
      </c>
      <c r="E51" s="4" t="n">
        <v>16000</v>
      </c>
      <c r="F51" s="4" t="n">
        <v>2560</v>
      </c>
      <c r="G51" s="4" t="n"/>
      <c r="H51" s="4" t="n"/>
      <c r="I51" s="4">
        <f>F51+G51+H51</f>
        <v/>
      </c>
      <c r="J51" s="4">
        <f>I51+E51</f>
        <v/>
      </c>
    </row>
    <row r="52" ht="13.5" customHeight="1">
      <c r="A52" s="5" t="n">
        <v>45923</v>
      </c>
      <c r="B52" s="6" t="inlineStr">
        <is>
          <t>KAHIHA Gisèle</t>
        </is>
      </c>
      <c r="C52" s="6" t="inlineStr">
        <is>
          <t>IN25090032</t>
        </is>
      </c>
      <c r="D52" s="6" t="inlineStr">
        <is>
          <t>Agrégats</t>
        </is>
      </c>
      <c r="E52" s="7" t="n">
        <v>110000</v>
      </c>
      <c r="F52" s="7" t="n">
        <v>16000</v>
      </c>
      <c r="G52" s="7" t="n">
        <v>1300</v>
      </c>
      <c r="H52" s="7" t="n"/>
      <c r="I52" s="4">
        <f>F52+G52+H52</f>
        <v/>
      </c>
      <c r="J52" s="4">
        <f>I52+E52</f>
        <v/>
      </c>
    </row>
    <row r="53" ht="13.5" customHeight="1">
      <c r="A53" s="2" t="n">
        <v>45923</v>
      </c>
      <c r="B53" s="3" t="inlineStr">
        <is>
          <t>NAHA Entreprise</t>
        </is>
      </c>
      <c r="C53" s="3" t="inlineStr">
        <is>
          <t>IN25090034</t>
        </is>
      </c>
      <c r="D53" s="3" t="inlineStr">
        <is>
          <t>Agrégats</t>
        </is>
      </c>
      <c r="E53" s="4" t="n">
        <v>29000</v>
      </c>
      <c r="F53" s="4" t="n">
        <v>3840</v>
      </c>
      <c r="G53" s="4" t="n">
        <v>650</v>
      </c>
      <c r="H53" s="4" t="n"/>
      <c r="I53" s="4">
        <f>F53+G53+H53</f>
        <v/>
      </c>
      <c r="J53" s="4">
        <f>I53+E53</f>
        <v/>
      </c>
    </row>
    <row r="54" ht="13.5" customHeight="1">
      <c r="A54" s="5" t="n">
        <v>45924</v>
      </c>
      <c r="B54" s="6" t="inlineStr">
        <is>
          <t>MENDIOLA Jacques</t>
        </is>
      </c>
      <c r="C54" s="6" t="inlineStr">
        <is>
          <t>IN25090036</t>
        </is>
      </c>
      <c r="D54" s="6" t="inlineStr">
        <is>
          <t>Agrégats</t>
        </is>
      </c>
      <c r="E54" s="7" t="n">
        <v>22500</v>
      </c>
      <c r="F54" s="7" t="n">
        <v>2560</v>
      </c>
      <c r="G54" s="7" t="n">
        <v>845</v>
      </c>
      <c r="H54" s="7" t="n"/>
      <c r="I54" s="4">
        <f>F54+G54+H54</f>
        <v/>
      </c>
      <c r="J54" s="4">
        <f>I54+E54</f>
        <v/>
      </c>
    </row>
    <row r="55" ht="13.5" customHeight="1">
      <c r="A55" s="2" t="n">
        <v>45924</v>
      </c>
      <c r="B55" s="3" t="inlineStr">
        <is>
          <t>HEITAA Antonio</t>
        </is>
      </c>
      <c r="C55" s="3" t="inlineStr">
        <is>
          <t>IN25090037</t>
        </is>
      </c>
      <c r="D55" s="3" t="inlineStr">
        <is>
          <t>Agrégats</t>
        </is>
      </c>
      <c r="E55" s="4" t="n">
        <v>42000</v>
      </c>
      <c r="F55" s="4" t="n">
        <v>5760</v>
      </c>
      <c r="G55" s="4" t="n">
        <v>780</v>
      </c>
      <c r="H55" s="4" t="n"/>
      <c r="I55" s="4">
        <f>F55+G55+H55</f>
        <v/>
      </c>
      <c r="J55" s="4">
        <f>I55+E55</f>
        <v/>
      </c>
    </row>
    <row r="56" ht="13.5" customHeight="1">
      <c r="A56" s="5" t="n">
        <v>45925</v>
      </c>
      <c r="B56" s="6" t="inlineStr">
        <is>
          <t>SCALLAMERA Edwin</t>
        </is>
      </c>
      <c r="C56" s="6" t="inlineStr">
        <is>
          <t>IN25090038</t>
        </is>
      </c>
      <c r="D56" s="6" t="inlineStr">
        <is>
          <t>Agrégats</t>
        </is>
      </c>
      <c r="E56" s="7" t="n">
        <v>13500</v>
      </c>
      <c r="F56" s="7" t="n">
        <v>1280</v>
      </c>
      <c r="G56" s="7" t="n">
        <v>715</v>
      </c>
      <c r="H56" s="7" t="n"/>
      <c r="I56" s="4">
        <f>F56+G56+H56</f>
        <v/>
      </c>
      <c r="J56" s="4">
        <f>I56+E56</f>
        <v/>
      </c>
    </row>
    <row r="57" ht="13.5" customHeight="1">
      <c r="A57" s="2" t="n">
        <v>45925</v>
      </c>
      <c r="B57" s="3" t="inlineStr">
        <is>
          <t>GENDRON Monette</t>
        </is>
      </c>
      <c r="C57" s="3" t="inlineStr">
        <is>
          <t>IN25090039</t>
        </is>
      </c>
      <c r="D57" s="3" t="inlineStr">
        <is>
          <t>Agrégats</t>
        </is>
      </c>
      <c r="E57" s="4" t="n">
        <v>29000</v>
      </c>
      <c r="F57" s="4" t="n">
        <v>3840</v>
      </c>
      <c r="G57" s="4" t="n">
        <v>650</v>
      </c>
      <c r="H57" s="4" t="n"/>
      <c r="I57" s="4">
        <f>F57+G57+H57</f>
        <v/>
      </c>
      <c r="J57" s="4">
        <f>I57+E57</f>
        <v/>
      </c>
    </row>
    <row r="58" ht="13.5" customHeight="1">
      <c r="A58" s="5" t="n">
        <v>45929</v>
      </c>
      <c r="B58" s="6" t="inlineStr">
        <is>
          <t>TETUAVEROA Tiaenana André</t>
        </is>
      </c>
      <c r="C58" s="6" t="inlineStr">
        <is>
          <t>IN25090040</t>
        </is>
      </c>
      <c r="D58" s="6" t="inlineStr">
        <is>
          <t>Agrégats</t>
        </is>
      </c>
      <c r="E58" s="7" t="n">
        <v>26000</v>
      </c>
      <c r="F58" s="7" t="n">
        <v>2560</v>
      </c>
      <c r="G58" s="7" t="n">
        <v>1300</v>
      </c>
      <c r="H58" s="7" t="n"/>
      <c r="I58" s="4">
        <f>F58+G58+H58</f>
        <v/>
      </c>
      <c r="J58" s="4">
        <f>I58+E58</f>
        <v/>
      </c>
    </row>
    <row r="59" ht="13.5" customHeight="1">
      <c r="A59" s="2" t="n">
        <v>45929</v>
      </c>
      <c r="B59" s="3" t="inlineStr">
        <is>
          <t>TAMANUI (Past. Adventiste) Mohi</t>
        </is>
      </c>
      <c r="C59" s="3" t="inlineStr">
        <is>
          <t>IN25090041</t>
        </is>
      </c>
      <c r="D59" s="3" t="inlineStr">
        <is>
          <t>Agrégats</t>
        </is>
      </c>
      <c r="E59" s="4" t="n">
        <v>37500</v>
      </c>
      <c r="F59" s="4" t="n">
        <v>5120</v>
      </c>
      <c r="G59" s="4" t="n">
        <v>715</v>
      </c>
      <c r="H59" s="4" t="n"/>
      <c r="I59" s="4">
        <f>F59+G59+H59</f>
        <v/>
      </c>
      <c r="J59" s="4">
        <f>I59+E59</f>
        <v/>
      </c>
    </row>
    <row r="60" ht="13.5" customHeight="1">
      <c r="A60" s="5" t="n">
        <v>45930</v>
      </c>
      <c r="B60" s="6" t="inlineStr">
        <is>
          <t>MENDIOLA Jean Jacques</t>
        </is>
      </c>
      <c r="C60" s="6" t="inlineStr">
        <is>
          <t>IN25090042</t>
        </is>
      </c>
      <c r="D60" s="6" t="inlineStr">
        <is>
          <t>Agrégats</t>
        </is>
      </c>
      <c r="E60" s="7" t="n">
        <v>16000</v>
      </c>
      <c r="F60" s="7" t="n">
        <v>2560</v>
      </c>
      <c r="G60" s="7" t="n"/>
      <c r="H60" s="7" t="n"/>
      <c r="I60" s="4">
        <f>F60+G60+H60</f>
        <v/>
      </c>
      <c r="J60" s="4">
        <f>I60+E60</f>
        <v/>
      </c>
    </row>
    <row r="61" ht="15.75" customHeight="1">
      <c r="A61" s="40" t="inlineStr">
        <is>
          <t>TOTAUX VENTES</t>
        </is>
      </c>
      <c r="B61" s="51" t="n"/>
      <c r="C61" s="51" t="n"/>
      <c r="D61" s="52" t="n"/>
      <c r="E61" s="14">
        <f>SUM(E29:E60)</f>
        <v/>
      </c>
      <c r="F61" s="14">
        <f>SUM(F29:F60)</f>
        <v/>
      </c>
      <c r="G61" s="14">
        <f>SUM(G29:G60)</f>
        <v/>
      </c>
      <c r="H61" s="14">
        <f>SUM(H29:H60)</f>
        <v/>
      </c>
      <c r="I61" s="14">
        <f>SUM(I29:I60)</f>
        <v/>
      </c>
      <c r="J61" s="14">
        <f>SUM(J29:J60)</f>
        <v/>
      </c>
    </row>
    <row r="63" ht="15" customHeight="1">
      <c r="A63" s="38" t="inlineStr">
        <is>
          <t>RÉCAPITULATIF — LIAISON AVEC LA DÉCLARATION TVA</t>
        </is>
      </c>
      <c r="B63" s="50" t="n"/>
      <c r="C63" s="50" t="n"/>
      <c r="D63" s="22" t="n"/>
      <c r="E63" s="22" t="n"/>
      <c r="F63" s="22" t="n"/>
      <c r="G63" s="22" t="n"/>
      <c r="H63" s="22" t="n"/>
      <c r="I63" s="22" t="n"/>
      <c r="J63" s="22" t="n"/>
      <c r="K63" s="22" t="n"/>
      <c r="L63" s="22" t="n"/>
    </row>
    <row r="64" ht="13.5" customHeight="1">
      <c r="A64" s="45" t="inlineStr">
        <is>
          <t>Report crédit TVA du trimestre précédent (L14)</t>
        </is>
      </c>
      <c r="B64" s="53" t="n"/>
      <c r="C64" s="24">
        <f>'2025T2'!C29</f>
        <v/>
      </c>
      <c r="D64" s="25" t="n"/>
    </row>
    <row r="65" ht="13.5" customHeight="1">
      <c r="A65" s="45" t="inlineStr">
        <is>
          <t>TVA exigible — Total ventes (L10 déclaration)</t>
        </is>
      </c>
      <c r="B65" s="53" t="n"/>
      <c r="C65" s="24">
        <f>I61</f>
        <v/>
      </c>
      <c r="D65" s="25" t="n"/>
    </row>
    <row r="66" ht="13.5" customHeight="1">
      <c r="A66" s="45" t="inlineStr">
        <is>
          <t>L11 — TVA sur immobilisations</t>
        </is>
      </c>
      <c r="B66" s="53" t="n"/>
      <c r="C66" s="24">
        <f>I5+I18+I19</f>
        <v/>
      </c>
      <c r="D66" s="25" t="n"/>
    </row>
    <row r="67" ht="13.5" customHeight="1">
      <c r="A67" s="45" t="inlineStr">
        <is>
          <t>L12 — TVA sur autres biens et services</t>
        </is>
      </c>
      <c r="B67" s="53" t="n"/>
      <c r="C67" s="24">
        <f>I25-I19-I18-I5</f>
        <v/>
      </c>
      <c r="D67" s="25" t="n"/>
    </row>
    <row r="68" ht="13.5" customHeight="1">
      <c r="A68" s="45" t="inlineStr">
        <is>
          <t>L15 — Total TVA déductible (L11+L12+L14)</t>
        </is>
      </c>
      <c r="B68" s="53" t="n"/>
      <c r="C68" s="24">
        <f>C67+C66+C64</f>
        <v/>
      </c>
      <c r="D68" s="25" t="n"/>
    </row>
    <row r="69" ht="13.5" customHeight="1">
      <c r="A69" s="45" t="inlineStr">
        <is>
          <t>L16 — Crédit de TVA (L15 - L10)</t>
        </is>
      </c>
      <c r="B69" s="53" t="n"/>
      <c r="C69" s="24">
        <f>C68-C65</f>
        <v/>
      </c>
      <c r="D69" s="25" t="n"/>
    </row>
    <row r="71" ht="13.5" customHeight="1">
      <c r="A71" s="42" t="n"/>
    </row>
  </sheetData>
  <autoFilter ref="A4:L24"/>
  <mergeCells count="13">
    <mergeCell ref="A1:J1"/>
    <mergeCell ref="A63:C63"/>
    <mergeCell ref="A61:D61"/>
    <mergeCell ref="A64:B64"/>
    <mergeCell ref="A65:B65"/>
    <mergeCell ref="A71:L71"/>
    <mergeCell ref="A68:B68"/>
    <mergeCell ref="A27:J27"/>
    <mergeCell ref="A3:L3"/>
    <mergeCell ref="A25:D25"/>
    <mergeCell ref="A66:B66"/>
    <mergeCell ref="A67:B67"/>
    <mergeCell ref="A69:B69"/>
  </mergeCells>
  <printOptions horizontalCentered="1"/>
  <pageMargins left="0.3" right="0.3" top="0.4" bottom="0.4" header="0.2" footer="0.2"/>
  <pageSetup orientation="landscape" paperSize="9" fitToHeight="1" fitToWidth="1" horizontalDpi="300" verticalDpi="300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L96"/>
  <sheetViews>
    <sheetView zoomScale="150" zoomScaleNormal="150" workbookViewId="0">
      <pane ySplit="4" topLeftCell="A79" activePane="bottomLeft" state="frozen"/>
      <selection pane="bottomLeft" activeCell="G88" sqref="G88"/>
    </sheetView>
  </sheetViews>
  <sheetFormatPr baseColWidth="10" defaultColWidth="8.6640625" defaultRowHeight="15"/>
  <cols>
    <col width="12" customWidth="1" min="1" max="1"/>
    <col width="36" customWidth="1" min="2" max="2"/>
    <col width="26" customWidth="1" min="3" max="3"/>
    <col width="40" customWidth="1" min="4" max="4"/>
    <col width="14" customWidth="1" min="5" max="5"/>
    <col width="12" customWidth="1" min="6" max="7"/>
    <col width="10" customWidth="1" min="8" max="8"/>
    <col width="14" customWidth="1" min="9" max="10"/>
    <col width="18" customWidth="1" min="11" max="11"/>
    <col width="28" customWidth="1" min="12" max="12"/>
  </cols>
  <sheetData>
    <row r="1" ht="18" customHeight="1">
      <c r="A1" s="36" t="inlineStr">
        <is>
          <t>2025 - TRIMESTRE 4 - SAS TAHAUKU BNB G20069</t>
        </is>
      </c>
    </row>
    <row r="3" ht="15" customHeight="1">
      <c r="A3" s="43" t="inlineStr">
        <is>
          <t>FACTURES D'ACHATS AVEC TVA</t>
        </is>
      </c>
    </row>
    <row r="4" ht="31.5" customHeight="1">
      <c r="A4" s="1" t="inlineStr">
        <is>
          <t>DATE</t>
        </is>
      </c>
      <c r="B4" s="1" t="inlineStr">
        <is>
          <t>FOURNISSEURS</t>
        </is>
      </c>
      <c r="C4" s="1" t="inlineStr">
        <is>
          <t>FACTURES</t>
        </is>
      </c>
      <c r="D4" s="1" t="inlineStr">
        <is>
          <t>OBJET</t>
        </is>
      </c>
      <c r="E4" s="1" t="inlineStr">
        <is>
          <t>TOTAL HT</t>
        </is>
      </c>
      <c r="F4" s="1" t="inlineStr">
        <is>
          <t>TVA 16%</t>
        </is>
      </c>
      <c r="G4" s="1" t="inlineStr">
        <is>
          <t>TVA 13%</t>
        </is>
      </c>
      <c r="H4" s="1" t="inlineStr">
        <is>
          <t>TVA 5%</t>
        </is>
      </c>
      <c r="I4" s="1" t="inlineStr">
        <is>
          <t>TOTAL TVA</t>
        </is>
      </c>
      <c r="J4" s="1" t="inlineStr">
        <is>
          <t>TOTAL TTC</t>
        </is>
      </c>
      <c r="K4" s="1" t="inlineStr">
        <is>
          <t>NATURE</t>
        </is>
      </c>
      <c r="L4" s="1" t="inlineStr">
        <is>
          <t>OBSERVATION</t>
        </is>
      </c>
    </row>
    <row r="5" ht="26" customHeight="1">
      <c r="A5" s="8" t="n">
        <v>45930</v>
      </c>
      <c r="B5" s="9" t="inlineStr">
        <is>
          <t>SOPADEP</t>
        </is>
      </c>
      <c r="C5" s="9" t="inlineStr">
        <is>
          <t>INDECO VI IDVI52501</t>
        </is>
      </c>
      <c r="D5" s="9" t="inlineStr">
        <is>
          <t>BRH INDECO HP 5000</t>
        </is>
      </c>
      <c r="E5" s="16" t="n">
        <v>8300000</v>
      </c>
      <c r="F5" s="16" t="n">
        <v>1316800</v>
      </c>
      <c r="G5" s="16" t="n"/>
      <c r="H5" s="16" t="n"/>
      <c r="I5" s="16" t="n">
        <v>1316800</v>
      </c>
      <c r="J5" s="16" t="n">
        <v>9616800</v>
      </c>
      <c r="K5" s="9" t="inlineStr">
        <is>
          <t>Immobilisation</t>
        </is>
      </c>
      <c r="L5" s="9" t="inlineStr">
        <is>
          <t>Base imposable=8230000 (transport 70000F non soumis)</t>
        </is>
      </c>
    </row>
    <row r="6" ht="13.5" customHeight="1">
      <c r="A6" s="5" t="n">
        <v>45931</v>
      </c>
      <c r="B6" s="6" t="inlineStr">
        <is>
          <t>FIT</t>
        </is>
      </c>
      <c r="C6" s="6" t="inlineStr">
        <is>
          <t>F1059390</t>
        </is>
      </c>
      <c r="D6" s="6" t="inlineStr">
        <is>
          <t>Outillages</t>
        </is>
      </c>
      <c r="E6" s="17" t="n">
        <v>5828</v>
      </c>
      <c r="F6" s="17" t="n">
        <v>932</v>
      </c>
      <c r="G6" s="17" t="n"/>
      <c r="H6" s="17" t="n"/>
      <c r="I6" s="17" t="n">
        <v>932</v>
      </c>
      <c r="J6" s="17" t="n">
        <v>6760</v>
      </c>
      <c r="K6" s="6" t="inlineStr">
        <is>
          <t>Biens &amp; services</t>
        </is>
      </c>
      <c r="L6" s="6" t="n"/>
    </row>
    <row r="7" ht="13.5" customHeight="1">
      <c r="A7" s="2" t="n">
        <v>45932</v>
      </c>
      <c r="B7" s="3" t="inlineStr">
        <is>
          <t>SOPADEP</t>
        </is>
      </c>
      <c r="C7" s="3" t="inlineStr">
        <is>
          <t>FS4MA118034</t>
        </is>
      </c>
      <c r="D7" s="3" t="inlineStr">
        <is>
          <t>Durite</t>
        </is>
      </c>
      <c r="E7" s="18" t="n">
        <v>7283</v>
      </c>
      <c r="F7" s="18" t="n">
        <v>1165</v>
      </c>
      <c r="G7" s="18" t="n"/>
      <c r="H7" s="18" t="n"/>
      <c r="I7" s="18" t="n">
        <v>1165</v>
      </c>
      <c r="J7" s="18" t="n">
        <v>8448</v>
      </c>
      <c r="K7" s="3" t="inlineStr">
        <is>
          <t>Biens &amp; services</t>
        </is>
      </c>
      <c r="L7" s="3" t="n"/>
    </row>
    <row r="8" ht="13.5" customHeight="1">
      <c r="A8" s="5" t="n">
        <v>45937</v>
      </c>
      <c r="B8" s="6" t="inlineStr">
        <is>
          <t>COMPTA&amp;GESTION</t>
        </is>
      </c>
      <c r="C8" s="6" t="inlineStr">
        <is>
          <t>F2532 AOUT-SEPT</t>
        </is>
      </c>
      <c r="D8" s="6" t="inlineStr">
        <is>
          <t>Gestion comptable août-septembre 2025</t>
        </is>
      </c>
      <c r="E8" s="17" t="n">
        <v>105000</v>
      </c>
      <c r="F8" s="17" t="n"/>
      <c r="G8" s="17" t="n">
        <v>13650</v>
      </c>
      <c r="H8" s="17" t="n"/>
      <c r="I8" s="17" t="n">
        <v>13650</v>
      </c>
      <c r="J8" s="17" t="n">
        <v>118650</v>
      </c>
      <c r="K8" s="6" t="inlineStr">
        <is>
          <t>Biens &amp; services</t>
        </is>
      </c>
      <c r="L8" s="6" t="n"/>
    </row>
    <row r="9" ht="13.5" customHeight="1">
      <c r="A9" s="2" t="n">
        <v>45946</v>
      </c>
      <c r="B9" s="3" t="inlineStr">
        <is>
          <t>PHOTO MARQUISES</t>
        </is>
      </c>
      <c r="C9" s="3" t="inlineStr">
        <is>
          <t>2025-040</t>
        </is>
      </c>
      <c r="D9" s="3" t="inlineStr">
        <is>
          <t>Photographies et vidéos concassage</t>
        </is>
      </c>
      <c r="E9" s="18" t="n">
        <v>79646</v>
      </c>
      <c r="F9" s="18" t="n"/>
      <c r="G9" s="18" t="n">
        <v>10354</v>
      </c>
      <c r="H9" s="18" t="n"/>
      <c r="I9" s="18" t="n">
        <v>10354</v>
      </c>
      <c r="J9" s="18" t="n">
        <v>90000</v>
      </c>
      <c r="K9" s="3" t="inlineStr">
        <is>
          <t>Biens &amp; services</t>
        </is>
      </c>
      <c r="L9" s="3" t="n"/>
    </row>
    <row r="10" ht="13.5" customHeight="1">
      <c r="A10" s="5" t="n">
        <v>45962</v>
      </c>
      <c r="B10" s="6" t="inlineStr">
        <is>
          <t>ENATA TOPO</t>
        </is>
      </c>
      <c r="C10" s="6" t="inlineStr">
        <is>
          <t>SO25084</t>
        </is>
      </c>
      <c r="D10" s="6" t="inlineStr">
        <is>
          <t>Implantation voirie et terrassement A3785 - 2e tronçon</t>
        </is>
      </c>
      <c r="E10" s="17" t="n">
        <v>391500</v>
      </c>
      <c r="F10" s="17" t="n"/>
      <c r="G10" s="17" t="n">
        <v>50895</v>
      </c>
      <c r="H10" s="17" t="n"/>
      <c r="I10" s="17" t="n">
        <v>50895</v>
      </c>
      <c r="J10" s="17" t="n">
        <v>442395</v>
      </c>
      <c r="K10" s="6" t="inlineStr">
        <is>
          <t>Biens &amp; services</t>
        </is>
      </c>
      <c r="L10" s="6" t="n"/>
    </row>
    <row r="11" ht="15.75" customHeight="1">
      <c r="A11" s="44" t="inlineStr">
        <is>
          <t>TOTAUX ACHATS</t>
        </is>
      </c>
      <c r="B11" s="51" t="n"/>
      <c r="C11" s="51" t="n"/>
      <c r="D11" s="52" t="n"/>
      <c r="E11" s="19">
        <f>SUM(E5:E10)</f>
        <v/>
      </c>
      <c r="F11" s="19">
        <f>SUM(F5:F10)</f>
        <v/>
      </c>
      <c r="G11" s="19">
        <f>SUM(G5:G10)</f>
        <v/>
      </c>
      <c r="H11" s="19">
        <f>SUM(H5:H10)</f>
        <v/>
      </c>
      <c r="I11" s="19">
        <f>SUM(I5:I10)</f>
        <v/>
      </c>
      <c r="J11" s="19">
        <f>SUM(J5:J10)</f>
        <v/>
      </c>
      <c r="K11" s="20" t="n"/>
      <c r="L11" s="20" t="n"/>
    </row>
    <row r="13" ht="15" customHeight="1">
      <c r="A13" s="41" t="inlineStr">
        <is>
          <t>FACTURES DE VENTES - SAS TAHAUKU BNB - G20069 - 2025 - TRIMESTRE 4</t>
        </is>
      </c>
      <c r="B13" s="50" t="n"/>
      <c r="C13" s="50" t="n"/>
      <c r="D13" s="50" t="n"/>
      <c r="E13" s="50" t="n"/>
      <c r="F13" s="50" t="n"/>
      <c r="G13" s="50" t="n"/>
      <c r="H13" s="50" t="n"/>
      <c r="I13" s="50" t="n"/>
      <c r="J13" s="50" t="n"/>
      <c r="K13" s="22" t="n"/>
      <c r="L13" s="22" t="n"/>
    </row>
    <row r="14" ht="30" customHeight="1">
      <c r="A14" s="13" t="inlineStr">
        <is>
          <t>DATE</t>
        </is>
      </c>
      <c r="B14" s="13" t="inlineStr">
        <is>
          <t>CLIENTS</t>
        </is>
      </c>
      <c r="C14" s="13" t="inlineStr">
        <is>
          <t>FACTURES</t>
        </is>
      </c>
      <c r="D14" s="13" t="inlineStr">
        <is>
          <t>OBJET</t>
        </is>
      </c>
      <c r="E14" s="13" t="inlineStr">
        <is>
          <t>TOTAL HT</t>
        </is>
      </c>
      <c r="F14" s="13" t="inlineStr">
        <is>
          <t>TVA 16%</t>
        </is>
      </c>
      <c r="G14" s="13" t="inlineStr">
        <is>
          <t>TVA 13%</t>
        </is>
      </c>
      <c r="H14" s="13" t="inlineStr">
        <is>
          <t>TVA 5%</t>
        </is>
      </c>
      <c r="I14" s="13" t="inlineStr">
        <is>
          <t>TOTAL TVA</t>
        </is>
      </c>
      <c r="J14" s="13" t="inlineStr">
        <is>
          <t>TOTAL TTC</t>
        </is>
      </c>
    </row>
    <row r="15" ht="13.5" customHeight="1">
      <c r="A15" s="2" t="n">
        <v>45932</v>
      </c>
      <c r="B15" s="3" t="inlineStr">
        <is>
          <t>H2O Ingénierie</t>
        </is>
      </c>
      <c r="C15" s="3" t="inlineStr">
        <is>
          <t>IN25100035</t>
        </is>
      </c>
      <c r="D15" s="3" t="inlineStr">
        <is>
          <t>Adduction eau sur Atuona</t>
        </is>
      </c>
      <c r="E15" s="4" t="n">
        <v>80000</v>
      </c>
      <c r="F15" s="4" t="n"/>
      <c r="G15" s="4" t="n">
        <v>10400</v>
      </c>
      <c r="H15" s="4" t="n"/>
      <c r="I15" s="4">
        <f>F15+G15+H15</f>
        <v/>
      </c>
      <c r="J15" s="4">
        <f>I15+E15</f>
        <v/>
      </c>
    </row>
    <row r="16" ht="13.5" customHeight="1">
      <c r="A16" s="5" t="n">
        <v>45931</v>
      </c>
      <c r="B16" s="6" t="inlineStr">
        <is>
          <t>HEITAA Gabriel</t>
        </is>
      </c>
      <c r="C16" s="6" t="inlineStr">
        <is>
          <t>IN25100043</t>
        </is>
      </c>
      <c r="D16" s="6" t="inlineStr">
        <is>
          <t>Agrégats</t>
        </is>
      </c>
      <c r="E16" s="7" t="n">
        <v>37000</v>
      </c>
      <c r="F16" s="7" t="n">
        <v>5120</v>
      </c>
      <c r="G16" s="7" t="n">
        <v>650</v>
      </c>
      <c r="H16" s="7" t="n"/>
      <c r="I16" s="4">
        <f>F16+G16+H16</f>
        <v/>
      </c>
      <c r="J16" s="4">
        <f>I16+E16</f>
        <v/>
      </c>
    </row>
    <row r="17" ht="13.5" customHeight="1">
      <c r="A17" s="2" t="n">
        <v>45931</v>
      </c>
      <c r="B17" s="3" t="inlineStr">
        <is>
          <t>TEAVANUI ARII SERVICE</t>
        </is>
      </c>
      <c r="C17" s="3" t="inlineStr">
        <is>
          <t>IN25100044</t>
        </is>
      </c>
      <c r="D17" s="3" t="inlineStr">
        <is>
          <t>Agrégats</t>
        </is>
      </c>
      <c r="E17" s="4" t="n">
        <v>450000</v>
      </c>
      <c r="F17" s="4" t="n">
        <v>72000</v>
      </c>
      <c r="G17" s="4" t="n"/>
      <c r="H17" s="4" t="n"/>
      <c r="I17" s="4">
        <f>F17+G17+H17</f>
        <v/>
      </c>
      <c r="J17" s="4">
        <f>I17+E17</f>
        <v/>
      </c>
    </row>
    <row r="18" ht="13.5" customHeight="1">
      <c r="A18" s="5" t="n">
        <v>45931</v>
      </c>
      <c r="B18" s="6" t="inlineStr">
        <is>
          <t>BANGELINA Teve</t>
        </is>
      </c>
      <c r="C18" s="6" t="inlineStr">
        <is>
          <t>IN25100046</t>
        </is>
      </c>
      <c r="D18" s="6" t="inlineStr">
        <is>
          <t>Agrégats</t>
        </is>
      </c>
      <c r="E18" s="7" t="n">
        <v>29000</v>
      </c>
      <c r="F18" s="7" t="n">
        <v>3840</v>
      </c>
      <c r="G18" s="7" t="n">
        <v>650</v>
      </c>
      <c r="H18" s="7" t="n"/>
      <c r="I18" s="4">
        <f>F18+G18+H18</f>
        <v/>
      </c>
      <c r="J18" s="4">
        <f>I18+E18</f>
        <v/>
      </c>
    </row>
    <row r="19" ht="13.5" customHeight="1">
      <c r="A19" s="2" t="n">
        <v>45933</v>
      </c>
      <c r="B19" s="3" t="inlineStr">
        <is>
          <t>TERAI Vaehina</t>
        </is>
      </c>
      <c r="C19" s="3" t="inlineStr">
        <is>
          <t>IN25100047</t>
        </is>
      </c>
      <c r="D19" s="3" t="inlineStr">
        <is>
          <t>Agrégats</t>
        </is>
      </c>
      <c r="E19" s="4" t="n">
        <v>21500</v>
      </c>
      <c r="F19" s="4" t="n">
        <v>2560</v>
      </c>
      <c r="G19" s="4" t="n">
        <v>715</v>
      </c>
      <c r="H19" s="4" t="n"/>
      <c r="I19" s="4">
        <f>F19+G19+H19</f>
        <v/>
      </c>
      <c r="J19" s="4">
        <f>I19+E19</f>
        <v/>
      </c>
    </row>
    <row r="20" ht="13.5" customHeight="1">
      <c r="A20" s="5" t="n">
        <v>45936</v>
      </c>
      <c r="B20" s="6" t="inlineStr">
        <is>
          <t>SCALLAMERA Titaina</t>
        </is>
      </c>
      <c r="C20" s="6" t="inlineStr">
        <is>
          <t>IN25100048</t>
        </is>
      </c>
      <c r="D20" s="6" t="inlineStr">
        <is>
          <t>Agrégats</t>
        </is>
      </c>
      <c r="E20" s="7" t="n">
        <v>39000</v>
      </c>
      <c r="F20" s="7" t="n">
        <v>6240</v>
      </c>
      <c r="G20" s="7" t="n"/>
      <c r="H20" s="7" t="n"/>
      <c r="I20" s="4">
        <f>F20+G20+H20</f>
        <v/>
      </c>
      <c r="J20" s="4">
        <f>I20+E20</f>
        <v/>
      </c>
    </row>
    <row r="21" ht="13.5" customHeight="1">
      <c r="A21" s="2" t="n">
        <v>45936</v>
      </c>
      <c r="B21" s="3" t="inlineStr">
        <is>
          <t>KOKAUANI Kura</t>
        </is>
      </c>
      <c r="C21" s="3" t="inlineStr">
        <is>
          <t>IN25100049</t>
        </is>
      </c>
      <c r="D21" s="3" t="inlineStr">
        <is>
          <t>Agrégats</t>
        </is>
      </c>
      <c r="E21" s="4" t="n">
        <v>37500</v>
      </c>
      <c r="F21" s="4" t="n">
        <v>5120</v>
      </c>
      <c r="G21" s="4" t="n">
        <v>715</v>
      </c>
      <c r="H21" s="4" t="n"/>
      <c r="I21" s="4">
        <f>F21+G21+H21</f>
        <v/>
      </c>
      <c r="J21" s="4">
        <f>I21+E21</f>
        <v/>
      </c>
    </row>
    <row r="22" ht="13.5" customHeight="1">
      <c r="A22" s="5" t="n">
        <v>45937</v>
      </c>
      <c r="B22" s="6" t="inlineStr">
        <is>
          <t>FROUGE Georges</t>
        </is>
      </c>
      <c r="C22" s="6" t="inlineStr">
        <is>
          <t>IN25100050</t>
        </is>
      </c>
      <c r="D22" s="6" t="inlineStr">
        <is>
          <t>Agrégats</t>
        </is>
      </c>
      <c r="E22" s="7" t="n">
        <v>21000</v>
      </c>
      <c r="F22" s="7" t="n">
        <v>2560</v>
      </c>
      <c r="G22" s="7" t="n">
        <v>650</v>
      </c>
      <c r="H22" s="7" t="n"/>
      <c r="I22" s="4">
        <f>F22+G22+H22</f>
        <v/>
      </c>
      <c r="J22" s="4">
        <f>I22+E22</f>
        <v/>
      </c>
    </row>
    <row r="23" ht="13.5" customHeight="1">
      <c r="A23" s="2" t="n">
        <v>45938</v>
      </c>
      <c r="B23" s="3" t="inlineStr">
        <is>
          <t>CCB TAHITI</t>
        </is>
      </c>
      <c r="C23" s="3" t="inlineStr">
        <is>
          <t>IN25100051</t>
        </is>
      </c>
      <c r="D23" s="3" t="inlineStr">
        <is>
          <t>Agrégats</t>
        </is>
      </c>
      <c r="E23" s="4" t="n">
        <v>45500</v>
      </c>
      <c r="F23" s="4" t="n">
        <v>5760</v>
      </c>
      <c r="G23" s="4" t="n">
        <v>1235</v>
      </c>
      <c r="H23" s="4" t="n"/>
      <c r="I23" s="4">
        <f>F23+G23+H23</f>
        <v/>
      </c>
      <c r="J23" s="4">
        <f>I23+E23</f>
        <v/>
      </c>
    </row>
    <row r="24" ht="13.5" customHeight="1">
      <c r="A24" s="5" t="n">
        <v>45943</v>
      </c>
      <c r="B24" s="6" t="inlineStr">
        <is>
          <t>HITUPOTOKA Albert</t>
        </is>
      </c>
      <c r="C24" s="6" t="inlineStr">
        <is>
          <t>IN25100052</t>
        </is>
      </c>
      <c r="D24" s="6" t="inlineStr">
        <is>
          <t>Agrégats</t>
        </is>
      </c>
      <c r="E24" s="7" t="n">
        <v>8000</v>
      </c>
      <c r="F24" s="7" t="n">
        <v>1280</v>
      </c>
      <c r="G24" s="7" t="n"/>
      <c r="H24" s="7" t="n"/>
      <c r="I24" s="4">
        <f>F24+G24+H24</f>
        <v/>
      </c>
      <c r="J24" s="4">
        <f>I24+E24</f>
        <v/>
      </c>
    </row>
    <row r="25" ht="13.5" customHeight="1">
      <c r="A25" s="2" t="n">
        <v>45943</v>
      </c>
      <c r="B25" s="3" t="inlineStr">
        <is>
          <t>Hôtel HANAKEE</t>
        </is>
      </c>
      <c r="C25" s="3" t="inlineStr">
        <is>
          <t>IN25100053</t>
        </is>
      </c>
      <c r="D25" s="3" t="inlineStr">
        <is>
          <t>Agrégats</t>
        </is>
      </c>
      <c r="E25" s="4" t="n">
        <v>16000</v>
      </c>
      <c r="F25" s="4" t="n">
        <v>2560</v>
      </c>
      <c r="G25" s="4" t="n"/>
      <c r="H25" s="4" t="n"/>
      <c r="I25" s="4">
        <f>F25+G25+H25</f>
        <v/>
      </c>
      <c r="J25" s="4">
        <f>I25+E25</f>
        <v/>
      </c>
    </row>
    <row r="26" ht="13.5" customHeight="1">
      <c r="A26" s="5" t="n">
        <v>45943</v>
      </c>
      <c r="B26" s="6" t="inlineStr">
        <is>
          <t>ANIAMIOI Pehi</t>
        </is>
      </c>
      <c r="C26" s="6" t="inlineStr">
        <is>
          <t>IN25100054</t>
        </is>
      </c>
      <c r="D26" s="6" t="inlineStr">
        <is>
          <t>Agrégats</t>
        </is>
      </c>
      <c r="E26" s="7" t="n">
        <v>80000</v>
      </c>
      <c r="F26" s="7" t="n">
        <v>12800</v>
      </c>
      <c r="G26" s="7" t="n"/>
      <c r="H26" s="7" t="n"/>
      <c r="I26" s="4">
        <f>F26+G26+H26</f>
        <v/>
      </c>
      <c r="J26" s="4">
        <f>I26+E26</f>
        <v/>
      </c>
    </row>
    <row r="27" ht="13.5" customHeight="1">
      <c r="A27" s="2" t="n">
        <v>45943</v>
      </c>
      <c r="B27" s="3" t="inlineStr">
        <is>
          <t>Harold Services</t>
        </is>
      </c>
      <c r="C27" s="3" t="inlineStr">
        <is>
          <t>IN25100055</t>
        </is>
      </c>
      <c r="D27" s="3" t="inlineStr">
        <is>
          <t>Agrégats</t>
        </is>
      </c>
      <c r="E27" s="4" t="n">
        <v>204680</v>
      </c>
      <c r="F27" s="4" t="n">
        <v>23040</v>
      </c>
      <c r="G27" s="4" t="n">
        <v>2600</v>
      </c>
      <c r="H27" s="4" t="n"/>
      <c r="I27" s="4">
        <f>F27+G27+H27</f>
        <v/>
      </c>
      <c r="J27" s="4">
        <f>I27+E27</f>
        <v/>
      </c>
    </row>
    <row r="28" ht="13.5" customHeight="1">
      <c r="A28" s="5" t="n">
        <v>45944</v>
      </c>
      <c r="B28" s="6" t="inlineStr">
        <is>
          <t>NAPUAUHI Tamatoa</t>
        </is>
      </c>
      <c r="C28" s="6" t="inlineStr">
        <is>
          <t>IN25100056</t>
        </is>
      </c>
      <c r="D28" s="6" t="inlineStr">
        <is>
          <t>Agrégats</t>
        </is>
      </c>
      <c r="E28" s="7" t="n">
        <v>13500</v>
      </c>
      <c r="F28" s="7" t="n">
        <v>1280</v>
      </c>
      <c r="G28" s="7" t="n">
        <v>715</v>
      </c>
      <c r="H28" s="7" t="n"/>
      <c r="I28" s="4">
        <f>F28+G28+H28</f>
        <v/>
      </c>
      <c r="J28" s="4">
        <f>I28+E28</f>
        <v/>
      </c>
    </row>
    <row r="29" ht="13.5" customHeight="1">
      <c r="A29" s="2" t="n">
        <v>45944</v>
      </c>
      <c r="B29" s="3" t="inlineStr">
        <is>
          <t>NAHA Entreprise</t>
        </is>
      </c>
      <c r="C29" s="3" t="inlineStr">
        <is>
          <t>IN25100057</t>
        </is>
      </c>
      <c r="D29" s="3" t="inlineStr">
        <is>
          <t>Agrégats</t>
        </is>
      </c>
      <c r="E29" s="4" t="n">
        <v>20500</v>
      </c>
      <c r="F29" s="4" t="n">
        <v>2400</v>
      </c>
      <c r="G29" s="4" t="n">
        <v>715</v>
      </c>
      <c r="H29" s="4" t="n"/>
      <c r="I29" s="4">
        <f>F29+G29+H29</f>
        <v/>
      </c>
      <c r="J29" s="4">
        <f>I29+E29</f>
        <v/>
      </c>
    </row>
    <row r="30" ht="13.5" customHeight="1">
      <c r="A30" s="5" t="n">
        <v>45944</v>
      </c>
      <c r="B30" s="6" t="inlineStr">
        <is>
          <t>ANIAMIOI Pehi</t>
        </is>
      </c>
      <c r="C30" s="6" t="inlineStr">
        <is>
          <t>IN25100058</t>
        </is>
      </c>
      <c r="D30" s="6" t="inlineStr">
        <is>
          <t>Agrégats</t>
        </is>
      </c>
      <c r="E30" s="7" t="n">
        <v>180000</v>
      </c>
      <c r="F30" s="7" t="n">
        <v>25600</v>
      </c>
      <c r="G30" s="7" t="n">
        <v>2600</v>
      </c>
      <c r="H30" s="7" t="n"/>
      <c r="I30" s="4">
        <f>F30+G30+H30</f>
        <v/>
      </c>
      <c r="J30" s="4">
        <f>I30+E30</f>
        <v/>
      </c>
    </row>
    <row r="31" ht="13.5" customHeight="1">
      <c r="A31" s="2" t="n">
        <v>45944</v>
      </c>
      <c r="B31" s="3" t="inlineStr">
        <is>
          <t>Hôtel HANAKEE</t>
        </is>
      </c>
      <c r="C31" s="3" t="inlineStr">
        <is>
          <t>IN25100059</t>
        </is>
      </c>
      <c r="D31" s="3" t="inlineStr">
        <is>
          <t>Agrégats</t>
        </is>
      </c>
      <c r="E31" s="4" t="n">
        <v>16000</v>
      </c>
      <c r="F31" s="4" t="n">
        <v>2560</v>
      </c>
      <c r="G31" s="4" t="n"/>
      <c r="H31" s="4" t="n"/>
      <c r="I31" s="4">
        <f>F31+G31+H31</f>
        <v/>
      </c>
      <c r="J31" s="4">
        <f>I31+E31</f>
        <v/>
      </c>
    </row>
    <row r="32" ht="13.5" customHeight="1">
      <c r="A32" s="5" t="n">
        <v>45944</v>
      </c>
      <c r="B32" s="6" t="inlineStr">
        <is>
          <t>NAHA Entreprise</t>
        </is>
      </c>
      <c r="C32" s="6" t="inlineStr">
        <is>
          <t>IN25100060</t>
        </is>
      </c>
      <c r="D32" s="6" t="inlineStr">
        <is>
          <t>Agrégats</t>
        </is>
      </c>
      <c r="E32" s="7" t="n">
        <v>20000</v>
      </c>
      <c r="F32" s="7" t="n">
        <v>2400</v>
      </c>
      <c r="G32" s="7" t="n">
        <v>650</v>
      </c>
      <c r="H32" s="7" t="n"/>
      <c r="I32" s="4">
        <f>F32+G32+H32</f>
        <v/>
      </c>
      <c r="J32" s="4">
        <f>I32+E32</f>
        <v/>
      </c>
    </row>
    <row r="33" ht="13.5" customHeight="1">
      <c r="A33" s="2" t="n">
        <v>45945</v>
      </c>
      <c r="B33" s="3" t="inlineStr">
        <is>
          <t>HELLEMONT Teura</t>
        </is>
      </c>
      <c r="C33" s="3" t="inlineStr">
        <is>
          <t>IN25100061</t>
        </is>
      </c>
      <c r="D33" s="3" t="inlineStr">
        <is>
          <t>Agrégats</t>
        </is>
      </c>
      <c r="E33" s="4" t="n">
        <v>37000</v>
      </c>
      <c r="F33" s="4" t="n">
        <v>5120</v>
      </c>
      <c r="G33" s="4" t="n">
        <v>650</v>
      </c>
      <c r="H33" s="4" t="n"/>
      <c r="I33" s="4">
        <f>F33+G33+H33</f>
        <v/>
      </c>
      <c r="J33" s="4">
        <f>I33+E33</f>
        <v/>
      </c>
    </row>
    <row r="34" ht="13.5" customHeight="1">
      <c r="A34" s="5" t="n">
        <v>45945</v>
      </c>
      <c r="B34" s="6" t="inlineStr">
        <is>
          <t>PORLIER Moetu</t>
        </is>
      </c>
      <c r="C34" s="6" t="inlineStr">
        <is>
          <t>IN25100062</t>
        </is>
      </c>
      <c r="D34" s="6" t="inlineStr">
        <is>
          <t>Agrégats</t>
        </is>
      </c>
      <c r="E34" s="7" t="n">
        <v>21000</v>
      </c>
      <c r="F34" s="7" t="n">
        <v>2560</v>
      </c>
      <c r="G34" s="7" t="n">
        <v>650</v>
      </c>
      <c r="H34" s="7" t="n"/>
      <c r="I34" s="4">
        <f>F34+G34+H34</f>
        <v/>
      </c>
      <c r="J34" s="4">
        <f>I34+E34</f>
        <v/>
      </c>
    </row>
    <row r="35" ht="13.5" customHeight="1">
      <c r="A35" s="2" t="n">
        <v>45946</v>
      </c>
      <c r="B35" s="3" t="inlineStr">
        <is>
          <t>KOKAUANI Kura</t>
        </is>
      </c>
      <c r="C35" s="3" t="inlineStr">
        <is>
          <t>IN25100068</t>
        </is>
      </c>
      <c r="D35" s="3" t="inlineStr">
        <is>
          <t>Agrégats</t>
        </is>
      </c>
      <c r="E35" s="4" t="n">
        <v>59000</v>
      </c>
      <c r="F35" s="4" t="n">
        <v>7680</v>
      </c>
      <c r="G35" s="4" t="n">
        <v>1430</v>
      </c>
      <c r="H35" s="4" t="n"/>
      <c r="I35" s="4">
        <f>F35+G35+H35</f>
        <v/>
      </c>
      <c r="J35" s="4">
        <f>I35+E35</f>
        <v/>
      </c>
    </row>
    <row r="36" ht="13.5" customHeight="1">
      <c r="A36" s="5" t="n">
        <v>45946</v>
      </c>
      <c r="B36" s="6" t="inlineStr">
        <is>
          <t>TIMAU Maria</t>
        </is>
      </c>
      <c r="C36" s="6" t="inlineStr">
        <is>
          <t>IN25100069</t>
        </is>
      </c>
      <c r="D36" s="6" t="inlineStr">
        <is>
          <t>Agrégats</t>
        </is>
      </c>
      <c r="E36" s="7" t="n">
        <v>13500</v>
      </c>
      <c r="F36" s="7" t="n">
        <v>1280</v>
      </c>
      <c r="G36" s="7" t="n">
        <v>715</v>
      </c>
      <c r="H36" s="7" t="n"/>
      <c r="I36" s="4">
        <f>F36+G36+H36</f>
        <v/>
      </c>
      <c r="J36" s="4">
        <f>I36+E36</f>
        <v/>
      </c>
    </row>
    <row r="37" ht="13.5" customHeight="1">
      <c r="A37" s="2" t="n">
        <v>45947</v>
      </c>
      <c r="B37" s="3" t="inlineStr">
        <is>
          <t>Eglise adventiste de Atuona</t>
        </is>
      </c>
      <c r="C37" s="3" t="inlineStr">
        <is>
          <t>IN25100070</t>
        </is>
      </c>
      <c r="D37" s="3" t="inlineStr">
        <is>
          <t>Agrégats</t>
        </is>
      </c>
      <c r="E37" s="4" t="n">
        <v>37500</v>
      </c>
      <c r="F37" s="4" t="n">
        <v>5120</v>
      </c>
      <c r="G37" s="4" t="n">
        <v>715</v>
      </c>
      <c r="H37" s="4" t="n"/>
      <c r="I37" s="4">
        <f>F37+G37+H37</f>
        <v/>
      </c>
      <c r="J37" s="4">
        <f>I37+E37</f>
        <v/>
      </c>
    </row>
    <row r="38" ht="13.5" customHeight="1">
      <c r="A38" s="5" t="n">
        <v>45950</v>
      </c>
      <c r="B38" s="6" t="inlineStr">
        <is>
          <t>TAPUTEA Jordan</t>
        </is>
      </c>
      <c r="C38" s="6" t="inlineStr">
        <is>
          <t>IN25100071</t>
        </is>
      </c>
      <c r="D38" s="6" t="inlineStr">
        <is>
          <t>Agrégats</t>
        </is>
      </c>
      <c r="E38" s="7" t="n">
        <v>21500</v>
      </c>
      <c r="F38" s="7" t="n">
        <v>2560</v>
      </c>
      <c r="G38" s="7" t="n">
        <v>715</v>
      </c>
      <c r="H38" s="7" t="n"/>
      <c r="I38" s="4">
        <f>F38+G38+H38</f>
        <v/>
      </c>
      <c r="J38" s="4">
        <f>I38+E38</f>
        <v/>
      </c>
    </row>
    <row r="39" ht="13.5" customHeight="1">
      <c r="A39" s="2" t="n">
        <v>45950</v>
      </c>
      <c r="B39" s="3" t="inlineStr">
        <is>
          <t>VILLA ENATA</t>
        </is>
      </c>
      <c r="C39" s="3" t="inlineStr">
        <is>
          <t>IN25100072</t>
        </is>
      </c>
      <c r="D39" s="3" t="inlineStr">
        <is>
          <t>Agrégats</t>
        </is>
      </c>
      <c r="E39" s="4" t="n">
        <v>40000</v>
      </c>
      <c r="F39" s="4" t="n">
        <v>6400</v>
      </c>
      <c r="G39" s="4" t="n"/>
      <c r="H39" s="4" t="n"/>
      <c r="I39" s="4">
        <f>F39+G39+H39</f>
        <v/>
      </c>
      <c r="J39" s="4">
        <f>I39+E39</f>
        <v/>
      </c>
    </row>
    <row r="40" ht="13.5" customHeight="1">
      <c r="A40" s="5" t="n">
        <v>45952</v>
      </c>
      <c r="B40" s="6" t="inlineStr">
        <is>
          <t>NAHA Entreprise</t>
        </is>
      </c>
      <c r="C40" s="6" t="inlineStr">
        <is>
          <t>IN25100073</t>
        </is>
      </c>
      <c r="D40" s="6" t="inlineStr">
        <is>
          <t>Agrégats</t>
        </is>
      </c>
      <c r="E40" s="7" t="n">
        <v>21000</v>
      </c>
      <c r="F40" s="7" t="n">
        <v>2560</v>
      </c>
      <c r="G40" s="7" t="n">
        <v>650</v>
      </c>
      <c r="H40" s="7" t="n"/>
      <c r="I40" s="4">
        <f>F40+G40+H40</f>
        <v/>
      </c>
      <c r="J40" s="4">
        <f>I40+E40</f>
        <v/>
      </c>
    </row>
    <row r="41" ht="13.5" customHeight="1">
      <c r="A41" s="2" t="n">
        <v>45952</v>
      </c>
      <c r="B41" s="3" t="inlineStr">
        <is>
          <t>Hôtel HANAKEE</t>
        </is>
      </c>
      <c r="C41" s="3" t="inlineStr">
        <is>
          <t>IN25100074</t>
        </is>
      </c>
      <c r="D41" s="3" t="inlineStr">
        <is>
          <t>Agrégats</t>
        </is>
      </c>
      <c r="E41" s="4" t="n">
        <v>16000</v>
      </c>
      <c r="F41" s="4" t="n">
        <v>2560</v>
      </c>
      <c r="G41" s="4" t="n"/>
      <c r="H41" s="4" t="n"/>
      <c r="I41" s="4">
        <f>F41+G41+H41</f>
        <v/>
      </c>
      <c r="J41" s="4">
        <f>I41+E41</f>
        <v/>
      </c>
    </row>
    <row r="42" ht="13.5" customHeight="1">
      <c r="A42" s="5" t="n">
        <v>45952</v>
      </c>
      <c r="B42" s="6" t="inlineStr">
        <is>
          <t>TIAÏHO Samuel</t>
        </is>
      </c>
      <c r="C42" s="6" t="inlineStr">
        <is>
          <t>IN25100075</t>
        </is>
      </c>
      <c r="D42" s="6" t="inlineStr">
        <is>
          <t>Agrégats</t>
        </is>
      </c>
      <c r="E42" s="7" t="n">
        <v>70000</v>
      </c>
      <c r="F42" s="7" t="n">
        <v>9600</v>
      </c>
      <c r="G42" s="7" t="n"/>
      <c r="H42" s="7" t="n"/>
      <c r="I42" s="4">
        <f>F42+G42+H42</f>
        <v/>
      </c>
      <c r="J42" s="4">
        <f>I42+E42</f>
        <v/>
      </c>
    </row>
    <row r="43" ht="13.5" customHeight="1">
      <c r="A43" s="2" t="n">
        <v>45953</v>
      </c>
      <c r="B43" s="3" t="inlineStr">
        <is>
          <t>TEAVANUI ARII SERVICE</t>
        </is>
      </c>
      <c r="C43" s="3" t="inlineStr">
        <is>
          <t>IN25100076</t>
        </is>
      </c>
      <c r="D43" s="3" t="inlineStr">
        <is>
          <t>Agrégats</t>
        </is>
      </c>
      <c r="E43" s="4" t="n">
        <v>192000</v>
      </c>
      <c r="F43" s="4" t="n">
        <v>25920</v>
      </c>
      <c r="G43" s="4" t="n">
        <v>3900</v>
      </c>
      <c r="H43" s="4" t="n"/>
      <c r="I43" s="4">
        <f>F43+G43+H43</f>
        <v/>
      </c>
      <c r="J43" s="4">
        <f>I43+E43</f>
        <v/>
      </c>
    </row>
    <row r="44" ht="13.5" customHeight="1">
      <c r="A44" s="5" t="n">
        <v>45954</v>
      </c>
      <c r="B44" s="6" t="inlineStr">
        <is>
          <t>MOTE Thérésa</t>
        </is>
      </c>
      <c r="C44" s="6" t="inlineStr">
        <is>
          <t>IN25100077</t>
        </is>
      </c>
      <c r="D44" s="6" t="inlineStr">
        <is>
          <t>Agrégats</t>
        </is>
      </c>
      <c r="E44" s="7" t="n">
        <v>21500</v>
      </c>
      <c r="F44" s="7" t="n">
        <v>2560</v>
      </c>
      <c r="G44" s="7" t="n">
        <v>715</v>
      </c>
      <c r="H44" s="7" t="n"/>
      <c r="I44" s="4">
        <f>F44+G44+H44</f>
        <v/>
      </c>
      <c r="J44" s="4">
        <f>I44+E44</f>
        <v/>
      </c>
    </row>
    <row r="45" ht="13.5" customHeight="1">
      <c r="A45" s="2" t="n">
        <v>45957</v>
      </c>
      <c r="B45" s="3" t="inlineStr">
        <is>
          <t>Eglise adventiste de Atuona</t>
        </is>
      </c>
      <c r="C45" s="3" t="inlineStr">
        <is>
          <t>IN25100078</t>
        </is>
      </c>
      <c r="D45" s="3" t="inlineStr">
        <is>
          <t>Agrégats</t>
        </is>
      </c>
      <c r="E45" s="4" t="n">
        <v>37500</v>
      </c>
      <c r="F45" s="4" t="n">
        <v>5120</v>
      </c>
      <c r="G45" s="4" t="n">
        <v>715</v>
      </c>
      <c r="H45" s="4" t="n"/>
      <c r="I45" s="4">
        <f>F45+G45+H45</f>
        <v/>
      </c>
      <c r="J45" s="4">
        <f>I45+E45</f>
        <v/>
      </c>
    </row>
    <row r="46" ht="13.5" customHeight="1">
      <c r="A46" s="5" t="n">
        <v>45958</v>
      </c>
      <c r="B46" s="6" t="inlineStr">
        <is>
          <t>YIP Gilles</t>
        </is>
      </c>
      <c r="C46" s="6" t="inlineStr">
        <is>
          <t>IN25100081</t>
        </is>
      </c>
      <c r="D46" s="6" t="inlineStr">
        <is>
          <t>Agrégats</t>
        </is>
      </c>
      <c r="E46" s="7" t="n">
        <v>29500</v>
      </c>
      <c r="F46" s="7" t="n">
        <v>3840</v>
      </c>
      <c r="G46" s="7" t="n">
        <v>715</v>
      </c>
      <c r="H46" s="7" t="n"/>
      <c r="I46" s="4">
        <f>F46+G46+H46</f>
        <v/>
      </c>
      <c r="J46" s="4">
        <f>I46+E46</f>
        <v/>
      </c>
    </row>
    <row r="47" ht="13.5" customHeight="1">
      <c r="A47" s="2" t="n">
        <v>45959</v>
      </c>
      <c r="B47" s="3" t="inlineStr">
        <is>
          <t>VAATETE Ludwig</t>
        </is>
      </c>
      <c r="C47" s="3" t="inlineStr">
        <is>
          <t>IN25100082</t>
        </is>
      </c>
      <c r="D47" s="3" t="inlineStr">
        <is>
          <t>Agrégats</t>
        </is>
      </c>
      <c r="E47" s="4" t="n">
        <v>80000</v>
      </c>
      <c r="F47" s="4" t="n">
        <v>12800</v>
      </c>
      <c r="G47" s="4" t="n"/>
      <c r="H47" s="4" t="n"/>
      <c r="I47" s="4">
        <f>F47+G47+H47</f>
        <v/>
      </c>
      <c r="J47" s="4">
        <f>I47+E47</f>
        <v/>
      </c>
    </row>
    <row r="48" ht="13.5" customHeight="1">
      <c r="A48" s="5" t="n">
        <v>45960</v>
      </c>
      <c r="B48" s="6" t="inlineStr">
        <is>
          <t>Hôtel HANAKEE</t>
        </is>
      </c>
      <c r="C48" s="6" t="inlineStr">
        <is>
          <t>IN25100083</t>
        </is>
      </c>
      <c r="D48" s="6" t="inlineStr">
        <is>
          <t>Agrégats</t>
        </is>
      </c>
      <c r="E48" s="7" t="n">
        <v>16000</v>
      </c>
      <c r="F48" s="7" t="n">
        <v>2560</v>
      </c>
      <c r="G48" s="7" t="n"/>
      <c r="H48" s="7" t="n"/>
      <c r="I48" s="4">
        <f>F48+G48+H48</f>
        <v/>
      </c>
      <c r="J48" s="4">
        <f>I48+E48</f>
        <v/>
      </c>
    </row>
    <row r="49" ht="13.5" customHeight="1">
      <c r="A49" s="2" t="n">
        <v>45964</v>
      </c>
      <c r="B49" s="3" t="inlineStr">
        <is>
          <t>GAUBIL Teiki</t>
        </is>
      </c>
      <c r="C49" s="3" t="inlineStr">
        <is>
          <t>IN25110084</t>
        </is>
      </c>
      <c r="D49" s="3" t="inlineStr">
        <is>
          <t>Agrégats</t>
        </is>
      </c>
      <c r="E49" s="4" t="n">
        <v>58000</v>
      </c>
      <c r="F49" s="4" t="n">
        <v>7680</v>
      </c>
      <c r="G49" s="4" t="n">
        <v>1300</v>
      </c>
      <c r="H49" s="4" t="n"/>
      <c r="I49" s="4">
        <f>F49+G49+H49</f>
        <v/>
      </c>
      <c r="J49" s="4">
        <f>I49+E49</f>
        <v/>
      </c>
    </row>
    <row r="50" ht="13.5" customHeight="1">
      <c r="A50" s="5" t="n">
        <v>45964</v>
      </c>
      <c r="B50" s="6" t="inlineStr">
        <is>
          <t>VILLA ENATA</t>
        </is>
      </c>
      <c r="C50" s="6" t="inlineStr">
        <is>
          <t>IN25110085</t>
        </is>
      </c>
      <c r="D50" s="6" t="inlineStr">
        <is>
          <t>Agrégats</t>
        </is>
      </c>
      <c r="E50" s="7" t="n">
        <v>32000</v>
      </c>
      <c r="F50" s="7" t="n">
        <v>5120</v>
      </c>
      <c r="G50" s="7" t="n"/>
      <c r="H50" s="7" t="n"/>
      <c r="I50" s="4">
        <f>F50+G50+H50</f>
        <v/>
      </c>
      <c r="J50" s="4">
        <f>I50+E50</f>
        <v/>
      </c>
    </row>
    <row r="51" ht="13.5" customHeight="1">
      <c r="A51" s="2" t="n">
        <v>45964</v>
      </c>
      <c r="B51" s="3" t="inlineStr">
        <is>
          <t>VILLA ENATA</t>
        </is>
      </c>
      <c r="C51" s="3" t="inlineStr">
        <is>
          <t>IN25110086</t>
        </is>
      </c>
      <c r="D51" s="3" t="inlineStr">
        <is>
          <t>Agrégats</t>
        </is>
      </c>
      <c r="E51" s="4" t="n">
        <v>40000</v>
      </c>
      <c r="F51" s="4" t="n">
        <v>6400</v>
      </c>
      <c r="G51" s="4" t="n"/>
      <c r="H51" s="4" t="n"/>
      <c r="I51" s="4">
        <f>F51+G51+H51</f>
        <v/>
      </c>
      <c r="J51" s="4">
        <f>I51+E51</f>
        <v/>
      </c>
    </row>
    <row r="52" ht="13.5" customHeight="1">
      <c r="A52" s="5" t="n">
        <v>45965</v>
      </c>
      <c r="B52" s="6" t="inlineStr">
        <is>
          <t>MOE Entreprise Rudy VARNEY</t>
        </is>
      </c>
      <c r="C52" s="6" t="inlineStr">
        <is>
          <t>IN25110087</t>
        </is>
      </c>
      <c r="D52" s="6" t="inlineStr">
        <is>
          <t>Agrégats</t>
        </is>
      </c>
      <c r="E52" s="7" t="n">
        <v>592000</v>
      </c>
      <c r="F52" s="7" t="n">
        <v>86400</v>
      </c>
      <c r="G52" s="7" t="n">
        <v>6760</v>
      </c>
      <c r="H52" s="7" t="n"/>
      <c r="I52" s="4">
        <f>F52+G52+H52</f>
        <v/>
      </c>
      <c r="J52" s="4">
        <f>I52+E52</f>
        <v/>
      </c>
    </row>
    <row r="53" ht="13.5" customHeight="1">
      <c r="A53" s="2" t="n">
        <v>45966</v>
      </c>
      <c r="B53" s="3" t="inlineStr">
        <is>
          <t>Entreprise GROUPE ATIHAI</t>
        </is>
      </c>
      <c r="C53" s="3" t="inlineStr">
        <is>
          <t>IN25110088</t>
        </is>
      </c>
      <c r="D53" s="3" t="inlineStr">
        <is>
          <t>Agrégats</t>
        </is>
      </c>
      <c r="E53" s="4" t="n">
        <v>360000</v>
      </c>
      <c r="F53" s="4" t="n">
        <v>57600</v>
      </c>
      <c r="G53" s="4" t="n"/>
      <c r="H53" s="4" t="n"/>
      <c r="I53" s="4">
        <f>F53+G53+H53</f>
        <v/>
      </c>
      <c r="J53" s="4">
        <f>I53+E53</f>
        <v/>
      </c>
    </row>
    <row r="54" ht="13.5" customHeight="1">
      <c r="A54" s="5" t="n">
        <v>45968</v>
      </c>
      <c r="B54" s="6" t="inlineStr">
        <is>
          <t>Entreprise HEIPUA CLARK Jean-Malo</t>
        </is>
      </c>
      <c r="C54" s="6" t="inlineStr">
        <is>
          <t>IN25110089</t>
        </is>
      </c>
      <c r="D54" s="6" t="inlineStr">
        <is>
          <t>Agrégats</t>
        </is>
      </c>
      <c r="E54" s="7" t="n">
        <v>24000</v>
      </c>
      <c r="F54" s="7" t="n">
        <v>3840</v>
      </c>
      <c r="G54" s="7" t="n"/>
      <c r="H54" s="7" t="n"/>
      <c r="I54" s="4">
        <f>F54+G54+H54</f>
        <v/>
      </c>
      <c r="J54" s="4">
        <f>I54+E54</f>
        <v/>
      </c>
    </row>
    <row r="55" ht="13.5" customHeight="1">
      <c r="A55" s="2" t="n">
        <v>45973</v>
      </c>
      <c r="B55" s="3" t="inlineStr">
        <is>
          <t>TIAÏHO Maléana</t>
        </is>
      </c>
      <c r="C55" s="3" t="inlineStr">
        <is>
          <t>IN25110090</t>
        </is>
      </c>
      <c r="D55" s="3" t="inlineStr">
        <is>
          <t>Agrégats</t>
        </is>
      </c>
      <c r="E55" s="4" t="n">
        <v>21500</v>
      </c>
      <c r="F55" s="4" t="n">
        <v>2560</v>
      </c>
      <c r="G55" s="4" t="n">
        <v>715</v>
      </c>
      <c r="H55" s="4" t="n"/>
      <c r="I55" s="4">
        <f>F55+G55+H55</f>
        <v/>
      </c>
      <c r="J55" s="4">
        <f>I55+E55</f>
        <v/>
      </c>
    </row>
    <row r="56" ht="13.5" customHeight="1">
      <c r="A56" s="5" t="n">
        <v>45974</v>
      </c>
      <c r="B56" s="6" t="inlineStr">
        <is>
          <t>DUBREUIL Marc</t>
        </is>
      </c>
      <c r="C56" s="6" t="inlineStr">
        <is>
          <t>IN25110091</t>
        </is>
      </c>
      <c r="D56" s="6" t="inlineStr">
        <is>
          <t>Agrégats</t>
        </is>
      </c>
      <c r="E56" s="7" t="n">
        <v>50000</v>
      </c>
      <c r="F56" s="7" t="n">
        <v>6400</v>
      </c>
      <c r="G56" s="7" t="n">
        <v>1300</v>
      </c>
      <c r="H56" s="7" t="n"/>
      <c r="I56" s="4">
        <f>F56+G56+H56</f>
        <v/>
      </c>
      <c r="J56" s="4">
        <f>I56+E56</f>
        <v/>
      </c>
    </row>
    <row r="57" ht="13.5" customHeight="1">
      <c r="A57" s="2" t="n">
        <v>45974</v>
      </c>
      <c r="B57" s="3" t="inlineStr">
        <is>
          <t>Entreprise marquises froid PETERANO Joseph</t>
        </is>
      </c>
      <c r="C57" s="3" t="inlineStr">
        <is>
          <t>IN25110092</t>
        </is>
      </c>
      <c r="D57" s="3" t="inlineStr">
        <is>
          <t>Agrégats</t>
        </is>
      </c>
      <c r="E57" s="4" t="n">
        <v>32000</v>
      </c>
      <c r="F57" s="4" t="n">
        <v>5120</v>
      </c>
      <c r="G57" s="4" t="n"/>
      <c r="H57" s="4" t="n"/>
      <c r="I57" s="4">
        <f>F57+G57+H57</f>
        <v/>
      </c>
      <c r="J57" s="4">
        <f>I57+E57</f>
        <v/>
      </c>
    </row>
    <row r="58" ht="13.5" customHeight="1">
      <c r="A58" s="5" t="n">
        <v>45974</v>
      </c>
      <c r="B58" s="6" t="inlineStr">
        <is>
          <t>POEVAI Etienne</t>
        </is>
      </c>
      <c r="C58" s="6" t="inlineStr">
        <is>
          <t>IN25110093</t>
        </is>
      </c>
      <c r="D58" s="6" t="inlineStr">
        <is>
          <t>Agrégats</t>
        </is>
      </c>
      <c r="E58" s="7" t="n">
        <v>21500</v>
      </c>
      <c r="F58" s="7" t="n">
        <v>2560</v>
      </c>
      <c r="G58" s="7" t="n">
        <v>715</v>
      </c>
      <c r="H58" s="7" t="n"/>
      <c r="I58" s="4">
        <f>F58+G58+H58</f>
        <v/>
      </c>
      <c r="J58" s="4">
        <f>I58+E58</f>
        <v/>
      </c>
    </row>
    <row r="59" ht="13.5" customHeight="1">
      <c r="A59" s="2" t="n">
        <v>45978</v>
      </c>
      <c r="B59" s="3" t="inlineStr">
        <is>
          <t>BIOURD Arald</t>
        </is>
      </c>
      <c r="C59" s="3" t="inlineStr">
        <is>
          <t>IN25110094</t>
        </is>
      </c>
      <c r="D59" s="3" t="inlineStr">
        <is>
          <t>Agrégats</t>
        </is>
      </c>
      <c r="E59" s="4" t="n">
        <v>30500</v>
      </c>
      <c r="F59" s="4" t="n">
        <v>3840</v>
      </c>
      <c r="G59" s="4" t="n">
        <v>845</v>
      </c>
      <c r="H59" s="4" t="n"/>
      <c r="I59" s="4">
        <f>F59+G59+H59</f>
        <v/>
      </c>
      <c r="J59" s="4">
        <f>I59+E59</f>
        <v/>
      </c>
    </row>
    <row r="60" ht="13.5" customHeight="1">
      <c r="A60" s="5" t="n">
        <v>45979</v>
      </c>
      <c r="B60" s="6" t="inlineStr">
        <is>
          <t>AHIEFITU Sylvain Pakee</t>
        </is>
      </c>
      <c r="C60" s="6" t="inlineStr">
        <is>
          <t>IN25110095</t>
        </is>
      </c>
      <c r="D60" s="6" t="inlineStr">
        <is>
          <t>Agrégats</t>
        </is>
      </c>
      <c r="E60" s="7" t="n">
        <v>64500</v>
      </c>
      <c r="F60" s="7" t="n">
        <v>8000</v>
      </c>
      <c r="G60" s="7" t="n">
        <v>1300</v>
      </c>
      <c r="H60" s="7" t="n"/>
      <c r="I60" s="4">
        <f>F60+G60+H60</f>
        <v/>
      </c>
      <c r="J60" s="4">
        <f>I60+E60</f>
        <v/>
      </c>
    </row>
    <row r="61" ht="13.5" customHeight="1">
      <c r="A61" s="2" t="n">
        <v>45979</v>
      </c>
      <c r="B61" s="3" t="inlineStr">
        <is>
          <t>RAUZY Numa</t>
        </is>
      </c>
      <c r="C61" s="3" t="inlineStr">
        <is>
          <t>IN25110096</t>
        </is>
      </c>
      <c r="D61" s="3" t="inlineStr">
        <is>
          <t>Agrégats</t>
        </is>
      </c>
      <c r="E61" s="4" t="n">
        <v>29000</v>
      </c>
      <c r="F61" s="4" t="n">
        <v>3840</v>
      </c>
      <c r="G61" s="4" t="n">
        <v>650</v>
      </c>
      <c r="H61" s="4" t="n"/>
      <c r="I61" s="4">
        <f>F61+G61+H61</f>
        <v/>
      </c>
      <c r="J61" s="4">
        <f>I61+E61</f>
        <v/>
      </c>
    </row>
    <row r="62" ht="13.5" customHeight="1">
      <c r="A62" s="5" t="n">
        <v>45979</v>
      </c>
      <c r="B62" s="6" t="inlineStr">
        <is>
          <t>Entreprise marquises froid PETERANO Joseph</t>
        </is>
      </c>
      <c r="C62" s="6" t="inlineStr">
        <is>
          <t>IN25110098</t>
        </is>
      </c>
      <c r="D62" s="6" t="inlineStr">
        <is>
          <t>Agrégats</t>
        </is>
      </c>
      <c r="E62" s="7" t="n">
        <v>32000</v>
      </c>
      <c r="F62" s="7" t="n">
        <v>5120</v>
      </c>
      <c r="G62" s="7" t="n"/>
      <c r="H62" s="7" t="n"/>
      <c r="I62" s="4">
        <f>F62+G62+H62</f>
        <v/>
      </c>
      <c r="J62" s="4">
        <f>I62+E62</f>
        <v/>
      </c>
    </row>
    <row r="63" ht="13.5" customHeight="1">
      <c r="A63" s="2" t="n">
        <v>45980</v>
      </c>
      <c r="B63" s="3" t="inlineStr">
        <is>
          <t>TAUIRA Teiho</t>
        </is>
      </c>
      <c r="C63" s="3" t="inlineStr">
        <is>
          <t>IN25110099</t>
        </is>
      </c>
      <c r="D63" s="3" t="inlineStr">
        <is>
          <t>Agrégats</t>
        </is>
      </c>
      <c r="E63" s="4" t="n">
        <v>43000</v>
      </c>
      <c r="F63" s="4" t="n">
        <v>5120</v>
      </c>
      <c r="G63" s="4" t="n">
        <v>1430</v>
      </c>
      <c r="H63" s="4" t="n"/>
      <c r="I63" s="4">
        <f>F63+G63+H63</f>
        <v/>
      </c>
      <c r="J63" s="4">
        <f>I63+E63</f>
        <v/>
      </c>
    </row>
    <row r="64" ht="13.5" customHeight="1">
      <c r="A64" s="5" t="n">
        <v>45988</v>
      </c>
      <c r="B64" s="6" t="inlineStr">
        <is>
          <t>VAATETE Ludwig</t>
        </is>
      </c>
      <c r="C64" s="6" t="inlineStr">
        <is>
          <t>IN25110100</t>
        </is>
      </c>
      <c r="D64" s="6" t="inlineStr">
        <is>
          <t>Agrégats</t>
        </is>
      </c>
      <c r="E64" s="7" t="n">
        <v>80000</v>
      </c>
      <c r="F64" s="7" t="n">
        <v>12800</v>
      </c>
      <c r="G64" s="7" t="n"/>
      <c r="H64" s="7" t="n"/>
      <c r="I64" s="4">
        <f>F64+G64+H64</f>
        <v/>
      </c>
      <c r="J64" s="4">
        <f>I64+E64</f>
        <v/>
      </c>
    </row>
    <row r="65" ht="13.5" customHeight="1">
      <c r="A65" s="2" t="n">
        <v>45989</v>
      </c>
      <c r="B65" s="3" t="inlineStr">
        <is>
          <t>PNT-BTP</t>
        </is>
      </c>
      <c r="C65" s="3" t="inlineStr">
        <is>
          <t>IN25110101</t>
        </is>
      </c>
      <c r="D65" s="3" t="inlineStr">
        <is>
          <t>Agrégats - Chantier Tahuata</t>
        </is>
      </c>
      <c r="E65" s="4" t="n">
        <v>139000</v>
      </c>
      <c r="F65" s="4" t="n">
        <v>19200</v>
      </c>
      <c r="G65" s="4" t="n"/>
      <c r="H65" s="4" t="n"/>
      <c r="I65" s="4">
        <f>F65+G65+H65</f>
        <v/>
      </c>
      <c r="J65" s="4">
        <f>I65+E65</f>
        <v/>
      </c>
    </row>
    <row r="66" ht="13.5" customHeight="1">
      <c r="A66" s="5" t="n">
        <v>45989</v>
      </c>
      <c r="B66" s="6" t="inlineStr">
        <is>
          <t>SCALLAMERA Beija</t>
        </is>
      </c>
      <c r="C66" s="6" t="inlineStr">
        <is>
          <t>IN25110102</t>
        </is>
      </c>
      <c r="D66" s="6" t="inlineStr">
        <is>
          <t>Agrégats</t>
        </is>
      </c>
      <c r="E66" s="7" t="n">
        <v>21500</v>
      </c>
      <c r="F66" s="7" t="n">
        <v>2560</v>
      </c>
      <c r="G66" s="7" t="n">
        <v>715</v>
      </c>
      <c r="H66" s="7" t="n"/>
      <c r="I66" s="4">
        <f>F66+G66+H66</f>
        <v/>
      </c>
      <c r="J66" s="4">
        <f>I66+E66</f>
        <v/>
      </c>
    </row>
    <row r="67" ht="13.5" customHeight="1">
      <c r="A67" s="2" t="n">
        <v>45989</v>
      </c>
      <c r="B67" s="3" t="inlineStr">
        <is>
          <t>Entreprise GROUPE ATIHAI</t>
        </is>
      </c>
      <c r="C67" s="3" t="inlineStr">
        <is>
          <t>IN25110103</t>
        </is>
      </c>
      <c r="D67" s="3" t="inlineStr">
        <is>
          <t>Agrégats</t>
        </is>
      </c>
      <c r="E67" s="4" t="n">
        <v>162000</v>
      </c>
      <c r="F67" s="4" t="n">
        <v>25920</v>
      </c>
      <c r="G67" s="4" t="n"/>
      <c r="H67" s="4" t="n"/>
      <c r="I67" s="4">
        <f>F67+G67+H67</f>
        <v/>
      </c>
      <c r="J67" s="4">
        <f>I67+E67</f>
        <v/>
      </c>
    </row>
    <row r="68" ht="13.5" customHeight="1">
      <c r="A68" s="5" t="n">
        <v>45989</v>
      </c>
      <c r="B68" s="6" t="inlineStr">
        <is>
          <t>BONNO Evelyne</t>
        </is>
      </c>
      <c r="C68" s="6" t="inlineStr">
        <is>
          <t>IN25110104</t>
        </is>
      </c>
      <c r="D68" s="6" t="inlineStr">
        <is>
          <t>Agrégats</t>
        </is>
      </c>
      <c r="E68" s="7" t="n">
        <v>29500</v>
      </c>
      <c r="F68" s="7" t="n">
        <v>3840</v>
      </c>
      <c r="G68" s="7" t="n">
        <v>715</v>
      </c>
      <c r="H68" s="7" t="n"/>
      <c r="I68" s="4">
        <f>F68+G68+H68</f>
        <v/>
      </c>
      <c r="J68" s="4">
        <f>I68+E68</f>
        <v/>
      </c>
    </row>
    <row r="69" ht="13.5" customHeight="1">
      <c r="A69" s="2" t="n">
        <v>45992</v>
      </c>
      <c r="B69" s="3" t="inlineStr">
        <is>
          <t>PAUTEHA Gérard</t>
        </is>
      </c>
      <c r="C69" s="3" t="inlineStr">
        <is>
          <t>IN25120105</t>
        </is>
      </c>
      <c r="D69" s="3" t="inlineStr">
        <is>
          <t>Agrégats</t>
        </is>
      </c>
      <c r="E69" s="4" t="n">
        <v>32000</v>
      </c>
      <c r="F69" s="4" t="n">
        <v>5120</v>
      </c>
      <c r="G69" s="4" t="n"/>
      <c r="H69" s="4" t="n"/>
      <c r="I69" s="4">
        <f>F69+G69+H69</f>
        <v/>
      </c>
      <c r="J69" s="4">
        <f>I69+E69</f>
        <v/>
      </c>
    </row>
    <row r="70" ht="13.5" customHeight="1">
      <c r="A70" s="5" t="n">
        <v>45993</v>
      </c>
      <c r="B70" s="6" t="inlineStr">
        <is>
          <t>MOKAI O MANGO Hui</t>
        </is>
      </c>
      <c r="C70" s="6" t="inlineStr">
        <is>
          <t>IN25120106</t>
        </is>
      </c>
      <c r="D70" s="6" t="inlineStr">
        <is>
          <t>Agrégats</t>
        </is>
      </c>
      <c r="E70" s="7" t="n">
        <v>16000</v>
      </c>
      <c r="F70" s="7" t="n">
        <v>2560</v>
      </c>
      <c r="G70" s="7" t="n"/>
      <c r="H70" s="7" t="n"/>
      <c r="I70" s="4">
        <f>F70+G70+H70</f>
        <v/>
      </c>
      <c r="J70" s="4">
        <f>I70+E70</f>
        <v/>
      </c>
    </row>
    <row r="71" ht="13.5" customHeight="1">
      <c r="A71" s="2" t="n">
        <v>45993</v>
      </c>
      <c r="B71" s="3" t="inlineStr">
        <is>
          <t>MATAIKI Georges</t>
        </is>
      </c>
      <c r="C71" s="3" t="inlineStr">
        <is>
          <t>IN25120107</t>
        </is>
      </c>
      <c r="D71" s="3" t="inlineStr">
        <is>
          <t>Agrégats</t>
        </is>
      </c>
      <c r="E71" s="4" t="n">
        <v>40000</v>
      </c>
      <c r="F71" s="4" t="n">
        <v>6400</v>
      </c>
      <c r="G71" s="4" t="n"/>
      <c r="H71" s="4" t="n"/>
      <c r="I71" s="4">
        <f>F71+G71+H71</f>
        <v/>
      </c>
      <c r="J71" s="4">
        <f>I71+E71</f>
        <v/>
      </c>
    </row>
    <row r="72" ht="13.5" customHeight="1">
      <c r="A72" s="5" t="n">
        <v>45993</v>
      </c>
      <c r="B72" s="6" t="inlineStr">
        <is>
          <t>PAUTEHA Gérard</t>
        </is>
      </c>
      <c r="C72" s="6" t="inlineStr">
        <is>
          <t>IN25120108</t>
        </is>
      </c>
      <c r="D72" s="6" t="inlineStr">
        <is>
          <t>Agrégats</t>
        </is>
      </c>
      <c r="E72" s="7" t="n">
        <v>48000</v>
      </c>
      <c r="F72" s="7" t="n">
        <v>7680</v>
      </c>
      <c r="G72" s="7" t="n"/>
      <c r="H72" s="7" t="n"/>
      <c r="I72" s="4">
        <f>F72+G72+H72</f>
        <v/>
      </c>
      <c r="J72" s="4">
        <f>I72+E72</f>
        <v/>
      </c>
    </row>
    <row r="73" ht="13.5" customHeight="1">
      <c r="A73" s="2" t="n">
        <v>45995</v>
      </c>
      <c r="B73" s="3" t="inlineStr">
        <is>
          <t>LEBRONNEC Robert</t>
        </is>
      </c>
      <c r="C73" s="3" t="inlineStr">
        <is>
          <t>IN25120109</t>
        </is>
      </c>
      <c r="D73" s="3" t="inlineStr">
        <is>
          <t>Agrégats</t>
        </is>
      </c>
      <c r="E73" s="4" t="n">
        <v>21500</v>
      </c>
      <c r="F73" s="4" t="n">
        <v>2560</v>
      </c>
      <c r="G73" s="4" t="n">
        <v>715</v>
      </c>
      <c r="H73" s="4" t="n"/>
      <c r="I73" s="4">
        <f>F73+G73+H73</f>
        <v/>
      </c>
      <c r="J73" s="4">
        <f>I73+E73</f>
        <v/>
      </c>
    </row>
    <row r="74" ht="13.5" customHeight="1">
      <c r="A74" s="5" t="n">
        <v>46000</v>
      </c>
      <c r="B74" s="6" t="inlineStr">
        <is>
          <t>Hôtel HANAKEE</t>
        </is>
      </c>
      <c r="C74" s="6" t="inlineStr">
        <is>
          <t>IN25120110</t>
        </is>
      </c>
      <c r="D74" s="6" t="inlineStr">
        <is>
          <t>Agrégats</t>
        </is>
      </c>
      <c r="E74" s="7" t="n">
        <v>40000</v>
      </c>
      <c r="F74" s="7" t="n">
        <v>6400</v>
      </c>
      <c r="G74" s="7" t="n"/>
      <c r="H74" s="7" t="n"/>
      <c r="I74" s="4">
        <f>F74+G74+H74</f>
        <v/>
      </c>
      <c r="J74" s="4">
        <f>I74+E74</f>
        <v/>
      </c>
    </row>
    <row r="75" ht="13.5" customHeight="1">
      <c r="A75" s="2" t="n">
        <v>46000</v>
      </c>
      <c r="B75" s="3" t="inlineStr">
        <is>
          <t>O'CONNOR Jack</t>
        </is>
      </c>
      <c r="C75" s="3" t="inlineStr">
        <is>
          <t>IN25120111</t>
        </is>
      </c>
      <c r="D75" s="3" t="inlineStr">
        <is>
          <t>Agrégats</t>
        </is>
      </c>
      <c r="E75" s="4" t="n">
        <v>48000</v>
      </c>
      <c r="F75" s="4" t="n">
        <v>7680</v>
      </c>
      <c r="G75" s="4" t="n"/>
      <c r="H75" s="4" t="n"/>
      <c r="I75" s="4">
        <f>F75+G75+H75</f>
        <v/>
      </c>
      <c r="J75" s="4">
        <f>I75+E75</f>
        <v/>
      </c>
    </row>
    <row r="76" ht="13.5" customHeight="1">
      <c r="A76" s="5" t="n">
        <v>46001</v>
      </c>
      <c r="B76" s="6" t="inlineStr">
        <is>
          <t>KAIMUKO Teva</t>
        </is>
      </c>
      <c r="C76" s="6" t="inlineStr">
        <is>
          <t>IN25120112</t>
        </is>
      </c>
      <c r="D76" s="6" t="inlineStr">
        <is>
          <t>Agrégats</t>
        </is>
      </c>
      <c r="E76" s="7" t="n">
        <v>29500</v>
      </c>
      <c r="F76" s="7" t="n">
        <v>3840</v>
      </c>
      <c r="G76" s="7" t="n">
        <v>715</v>
      </c>
      <c r="H76" s="7" t="n"/>
      <c r="I76" s="4">
        <f>F76+G76+H76</f>
        <v/>
      </c>
      <c r="J76" s="4">
        <f>I76+E76</f>
        <v/>
      </c>
    </row>
    <row r="77" ht="13.5" customHeight="1">
      <c r="A77" s="2" t="n">
        <v>46003</v>
      </c>
      <c r="B77" s="3" t="inlineStr">
        <is>
          <t>MOE Entreprise Rudy VARNEY</t>
        </is>
      </c>
      <c r="C77" s="3" t="inlineStr">
        <is>
          <t>IN25120116</t>
        </is>
      </c>
      <c r="D77" s="3" t="inlineStr">
        <is>
          <t>Agrégats</t>
        </is>
      </c>
      <c r="E77" s="4" t="n">
        <v>206000</v>
      </c>
      <c r="F77" s="4" t="n">
        <v>28800</v>
      </c>
      <c r="G77" s="4" t="n">
        <v>3380</v>
      </c>
      <c r="H77" s="4" t="n"/>
      <c r="I77" s="4">
        <f>F77+G77+H77</f>
        <v/>
      </c>
      <c r="J77" s="4">
        <f>I77+E77</f>
        <v/>
      </c>
    </row>
    <row r="78" ht="13.5" customHeight="1">
      <c r="A78" s="5" t="n">
        <v>46003</v>
      </c>
      <c r="B78" s="6" t="inlineStr">
        <is>
          <t>PORLIER Moetu</t>
        </is>
      </c>
      <c r="C78" s="6" t="inlineStr">
        <is>
          <t>IN25120118</t>
        </is>
      </c>
      <c r="D78" s="6" t="inlineStr">
        <is>
          <t>Agrégats</t>
        </is>
      </c>
      <c r="E78" s="7" t="n">
        <v>200000</v>
      </c>
      <c r="F78" s="7" t="n">
        <v>32000</v>
      </c>
      <c r="G78" s="7" t="n"/>
      <c r="H78" s="7" t="n"/>
      <c r="I78" s="4">
        <f>F78+G78+H78</f>
        <v/>
      </c>
      <c r="J78" s="4">
        <f>I78+E78</f>
        <v/>
      </c>
    </row>
    <row r="79" ht="13.5" customHeight="1">
      <c r="A79" s="2" t="n">
        <v>46006</v>
      </c>
      <c r="B79" s="3" t="inlineStr">
        <is>
          <t>CLARK Germaine</t>
        </is>
      </c>
      <c r="C79" s="3" t="inlineStr">
        <is>
          <t>IN25120119</t>
        </is>
      </c>
      <c r="D79" s="3" t="inlineStr">
        <is>
          <t>Agrégats</t>
        </is>
      </c>
      <c r="E79" s="4" t="n">
        <v>37500</v>
      </c>
      <c r="F79" s="4" t="n">
        <v>5120</v>
      </c>
      <c r="G79" s="4" t="n">
        <v>715</v>
      </c>
      <c r="H79" s="4" t="n"/>
      <c r="I79" s="4">
        <f>F79+G79+H79</f>
        <v/>
      </c>
      <c r="J79" s="4">
        <f>I79+E79</f>
        <v/>
      </c>
    </row>
    <row r="80" ht="13.5" customHeight="1">
      <c r="A80" s="5" t="n">
        <v>46006</v>
      </c>
      <c r="B80" s="6" t="inlineStr">
        <is>
          <t>MOE Entreprise Rudy VARNEY</t>
        </is>
      </c>
      <c r="C80" s="6" t="inlineStr">
        <is>
          <t>IN25120120</t>
        </is>
      </c>
      <c r="D80" s="6" t="inlineStr">
        <is>
          <t>Agrégats</t>
        </is>
      </c>
      <c r="E80" s="7" t="n">
        <v>206000</v>
      </c>
      <c r="F80" s="7" t="n">
        <v>28800</v>
      </c>
      <c r="G80" s="7" t="n">
        <v>3380</v>
      </c>
      <c r="H80" s="7" t="n"/>
      <c r="I80" s="4">
        <f>F80+G80+H80</f>
        <v/>
      </c>
      <c r="J80" s="4">
        <f>I80+E80</f>
        <v/>
      </c>
    </row>
    <row r="81" ht="13.5" customHeight="1">
      <c r="A81" s="2" t="n">
        <v>46006</v>
      </c>
      <c r="B81" s="3" t="inlineStr">
        <is>
          <t>VAKI Tepua Mirella</t>
        </is>
      </c>
      <c r="C81" s="3" t="inlineStr">
        <is>
          <t>IN25120121</t>
        </is>
      </c>
      <c r="D81" s="3" t="inlineStr">
        <is>
          <t>Agrégats</t>
        </is>
      </c>
      <c r="E81" s="4" t="n">
        <v>15900</v>
      </c>
      <c r="F81" s="4" t="n">
        <v>1600</v>
      </c>
      <c r="G81" s="4" t="n">
        <v>650</v>
      </c>
      <c r="H81" s="4" t="n"/>
      <c r="I81" s="4">
        <f>F81+G81+H81</f>
        <v/>
      </c>
      <c r="J81" s="4">
        <f>I81+E81</f>
        <v/>
      </c>
    </row>
    <row r="82" ht="13.5" customHeight="1">
      <c r="A82" s="5" t="n">
        <v>46007</v>
      </c>
      <c r="B82" s="6" t="inlineStr">
        <is>
          <t>MENDIOLA Jacques</t>
        </is>
      </c>
      <c r="C82" s="6" t="inlineStr">
        <is>
          <t>IN25120122</t>
        </is>
      </c>
      <c r="D82" s="6" t="inlineStr">
        <is>
          <t>Agrégats</t>
        </is>
      </c>
      <c r="E82" s="7" t="n">
        <v>118000</v>
      </c>
      <c r="F82" s="7" t="n">
        <v>15360</v>
      </c>
      <c r="G82" s="7" t="n">
        <v>2860</v>
      </c>
      <c r="H82" s="7" t="n"/>
      <c r="I82" s="4">
        <f>F82+G82+H82</f>
        <v/>
      </c>
      <c r="J82" s="4">
        <f>I82+E82</f>
        <v/>
      </c>
    </row>
    <row r="83" ht="13.5" customHeight="1">
      <c r="A83" s="2" t="n">
        <v>46009</v>
      </c>
      <c r="B83" s="3" t="inlineStr">
        <is>
          <t>Entreprise marquises froid PETERANO Joseph</t>
        </is>
      </c>
      <c r="C83" s="3" t="inlineStr">
        <is>
          <t>IN25120123</t>
        </is>
      </c>
      <c r="D83" s="3" t="inlineStr">
        <is>
          <t>Agrégats</t>
        </is>
      </c>
      <c r="E83" s="4" t="n">
        <v>32000</v>
      </c>
      <c r="F83" s="4" t="n">
        <v>5120</v>
      </c>
      <c r="G83" s="4" t="n"/>
      <c r="H83" s="4" t="n"/>
      <c r="I83" s="4">
        <f>F83+G83+H83</f>
        <v/>
      </c>
      <c r="J83" s="4">
        <f>I83+E83</f>
        <v/>
      </c>
    </row>
    <row r="84" ht="13.5" customHeight="1">
      <c r="A84" s="5" t="n">
        <v>46020</v>
      </c>
      <c r="B84" s="6" t="inlineStr">
        <is>
          <t>SHAN Mauri</t>
        </is>
      </c>
      <c r="C84" s="6" t="inlineStr">
        <is>
          <t>IN25120124</t>
        </is>
      </c>
      <c r="D84" s="6" t="inlineStr">
        <is>
          <t>Agrégats</t>
        </is>
      </c>
      <c r="E84" s="7" t="n">
        <v>64000</v>
      </c>
      <c r="F84" s="7" t="n">
        <v>10240</v>
      </c>
      <c r="G84" s="7" t="n"/>
      <c r="H84" s="7" t="n"/>
      <c r="I84" s="4">
        <f>F84+G84+H84</f>
        <v/>
      </c>
      <c r="J84" s="4">
        <f>I84+E84</f>
        <v/>
      </c>
    </row>
    <row r="85" ht="13.5" customHeight="1">
      <c r="A85" s="2" t="n">
        <v>46005</v>
      </c>
      <c r="B85" s="3" t="inlineStr">
        <is>
          <t>Famille de Maxime RAUZY</t>
        </is>
      </c>
      <c r="C85" s="3" t="inlineStr">
        <is>
          <t>IN25120129</t>
        </is>
      </c>
      <c r="D85" s="3" t="inlineStr">
        <is>
          <t>Travaux nettoyage et évacuation</t>
        </is>
      </c>
      <c r="E85" s="4" t="n">
        <v>430000</v>
      </c>
      <c r="F85" s="4" t="n"/>
      <c r="G85" s="4" t="n">
        <v>55900</v>
      </c>
      <c r="H85" s="4" t="n"/>
      <c r="I85" s="4">
        <f>F85+G85+H85</f>
        <v/>
      </c>
      <c r="J85" s="4">
        <f>I85+E85</f>
        <v/>
      </c>
    </row>
    <row r="86" ht="15.75" customHeight="1">
      <c r="A86" s="40" t="inlineStr">
        <is>
          <t>TOTAUX VENTES</t>
        </is>
      </c>
      <c r="B86" s="51" t="n"/>
      <c r="C86" s="51" t="n"/>
      <c r="D86" s="52" t="n"/>
      <c r="E86" s="14">
        <f>SUM(E15:E85)</f>
        <v/>
      </c>
      <c r="F86" s="14">
        <f>SUM(F15:F85)</f>
        <v/>
      </c>
      <c r="G86" s="14">
        <f>SUM(G15:G85)</f>
        <v/>
      </c>
      <c r="H86" s="14">
        <f>SUM(H15:H85)</f>
        <v/>
      </c>
      <c r="I86" s="14">
        <f>SUM(I15:I85)</f>
        <v/>
      </c>
      <c r="J86" s="14">
        <f>SUM(J15:J85)</f>
        <v/>
      </c>
    </row>
    <row r="88" ht="15" customHeight="1">
      <c r="A88" s="38" t="inlineStr">
        <is>
          <t>RÉCAPITULATIF — LIAISON AVEC LA DÉCLARATION TVA</t>
        </is>
      </c>
      <c r="B88" s="50" t="n"/>
      <c r="C88" s="50" t="n"/>
      <c r="D88" s="22" t="n"/>
      <c r="E88" s="22" t="n"/>
      <c r="F88" s="22" t="n"/>
      <c r="G88" s="22" t="n"/>
      <c r="H88" s="22" t="n"/>
      <c r="I88" s="22" t="n"/>
      <c r="J88" s="22" t="n"/>
      <c r="K88" s="22" t="n"/>
      <c r="L88" s="22" t="n"/>
    </row>
    <row r="89" ht="13.5" customHeight="1">
      <c r="A89" s="45" t="inlineStr">
        <is>
          <t>Report crédit TVA du trimestre précédent (L14)</t>
        </is>
      </c>
      <c r="B89" s="53" t="n"/>
      <c r="C89" s="24">
        <f>'2025T3'!C69</f>
        <v/>
      </c>
      <c r="D89" s="25" t="n"/>
      <c r="J89" s="48" t="n"/>
    </row>
    <row r="90" ht="13.5" customHeight="1">
      <c r="A90" s="45" t="inlineStr">
        <is>
          <t>TVA exigible — Total ventes (L10 déclaration)</t>
        </is>
      </c>
      <c r="B90" s="53" t="n"/>
      <c r="C90" s="24">
        <f>I86</f>
        <v/>
      </c>
      <c r="D90" s="25" t="n"/>
    </row>
    <row r="91" ht="13.5" customHeight="1">
      <c r="A91" s="45" t="inlineStr">
        <is>
          <t>L11 — TVA sur immobilisations</t>
        </is>
      </c>
      <c r="B91" s="53" t="n"/>
      <c r="C91" s="24">
        <f>I5</f>
        <v/>
      </c>
      <c r="D91" s="25" t="n"/>
    </row>
    <row r="92" ht="13.5" customHeight="1">
      <c r="A92" s="45" t="inlineStr">
        <is>
          <t>L12 — TVA sur autres biens et services</t>
        </is>
      </c>
      <c r="B92" s="53" t="n"/>
      <c r="C92" s="24">
        <f>I6+I7+I8+I9+I10</f>
        <v/>
      </c>
      <c r="D92" s="25" t="n"/>
    </row>
    <row r="93" ht="13.5" customHeight="1">
      <c r="A93" s="45" t="inlineStr">
        <is>
          <t>L15 — Total TVA déductible (L11+L12+L14)</t>
        </is>
      </c>
      <c r="B93" s="53" t="n"/>
      <c r="C93" s="24">
        <f>C91+C92+C89</f>
        <v/>
      </c>
      <c r="D93" s="25" t="n"/>
    </row>
    <row r="94" ht="13.5" customHeight="1">
      <c r="A94" s="45" t="inlineStr">
        <is>
          <t>L16 — Crédit de TVA (L15 - L10)</t>
        </is>
      </c>
      <c r="B94" s="53" t="n"/>
      <c r="C94" s="24">
        <f>C93-C90</f>
        <v/>
      </c>
      <c r="D94" s="25" t="n"/>
    </row>
    <row r="96" ht="13.5" customHeight="1">
      <c r="A96" s="42" t="inlineStr">
        <is>
          <t>LÉGENDE : Fond jaune = immobilisation | Fond orange = facture avec point d'attention | Toutes les factures ont été acquittées sauf mention contraire</t>
        </is>
      </c>
    </row>
  </sheetData>
  <autoFilter ref="A4:L10"/>
  <mergeCells count="13">
    <mergeCell ref="A96:L96"/>
    <mergeCell ref="A92:B92"/>
    <mergeCell ref="A90:B90"/>
    <mergeCell ref="A1:L1"/>
    <mergeCell ref="A88:C88"/>
    <mergeCell ref="A86:D86"/>
    <mergeCell ref="A93:B93"/>
    <mergeCell ref="A89:B89"/>
    <mergeCell ref="A94:B94"/>
    <mergeCell ref="A11:D11"/>
    <mergeCell ref="A3:L3"/>
    <mergeCell ref="A91:B91"/>
    <mergeCell ref="A13:J13"/>
  </mergeCells>
  <printOptions horizontalCentered="1"/>
  <pageMargins left="0.3" right="0.3" top="0.4" bottom="0.4" header="0.2" footer="0.2"/>
  <pageSetup orientation="landscape" paperSize="9" scale="56" fitToHeight="1" fitToWidth="1" horizontalDpi="300" verticalDpi="300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L82"/>
  <sheetViews>
    <sheetView tabSelected="1" zoomScale="120" zoomScaleNormal="120" workbookViewId="0">
      <pane ySplit="4" topLeftCell="A52" activePane="bottomLeft" state="frozen"/>
      <selection pane="bottomLeft" activeCell="D80" sqref="D80"/>
    </sheetView>
  </sheetViews>
  <sheetFormatPr baseColWidth="10" defaultColWidth="8.6640625" defaultRowHeight="15"/>
  <cols>
    <col width="12" customWidth="1" min="1" max="1"/>
    <col width="36" customWidth="1" min="2" max="2"/>
    <col width="26" customWidth="1" min="3" max="3"/>
    <col width="40" customWidth="1" min="4" max="4"/>
    <col width="14" customWidth="1" min="5" max="5"/>
    <col width="12" customWidth="1" min="6" max="7"/>
    <col width="10" customWidth="1" min="8" max="8"/>
    <col width="14" customWidth="1" min="9" max="10"/>
    <col width="18" customWidth="1" min="11" max="11"/>
    <col width="28" customWidth="1" min="12" max="12"/>
  </cols>
  <sheetData>
    <row r="1" ht="18" customHeight="1">
      <c r="A1" s="36" t="inlineStr">
        <is>
          <t>2026 - TRIMESTRE 1 - SAS TAHAUKU BNB G20069</t>
        </is>
      </c>
      <c r="K1" s="23" t="n"/>
      <c r="L1" s="23" t="n"/>
    </row>
    <row r="3" ht="15" customHeight="1">
      <c r="A3" s="37" t="inlineStr">
        <is>
          <t>FACTURES D'ACHATS AVEC TVA</t>
        </is>
      </c>
      <c r="B3" s="50" t="n"/>
      <c r="C3" s="50" t="n"/>
      <c r="D3" s="50" t="n"/>
      <c r="E3" s="50" t="n"/>
      <c r="F3" s="50" t="n"/>
      <c r="G3" s="50" t="n"/>
      <c r="H3" s="50" t="n"/>
      <c r="I3" s="50" t="n"/>
      <c r="J3" s="50" t="n"/>
      <c r="K3" s="26" t="n"/>
      <c r="L3" s="26" t="n"/>
    </row>
    <row r="4" ht="31.5" customHeight="1">
      <c r="A4" s="1" t="inlineStr">
        <is>
          <t>DATE</t>
        </is>
      </c>
      <c r="B4" s="1" t="inlineStr">
        <is>
          <t>FOURNISSEURS</t>
        </is>
      </c>
      <c r="C4" s="1" t="inlineStr">
        <is>
          <t>FACTURES</t>
        </is>
      </c>
      <c r="D4" s="1" t="inlineStr">
        <is>
          <t>OBJET</t>
        </is>
      </c>
      <c r="E4" s="1" t="inlineStr">
        <is>
          <t>TOTAL HT</t>
        </is>
      </c>
      <c r="F4" s="1" t="inlineStr">
        <is>
          <t>TVA 16%</t>
        </is>
      </c>
      <c r="G4" s="1" t="inlineStr">
        <is>
          <t>TVA 13%</t>
        </is>
      </c>
      <c r="H4" s="1" t="inlineStr">
        <is>
          <t>TVA 5%</t>
        </is>
      </c>
      <c r="I4" s="1" t="inlineStr">
        <is>
          <t>TOTAL TVA</t>
        </is>
      </c>
      <c r="J4" s="1" t="inlineStr">
        <is>
          <t>TOTAL TTC</t>
        </is>
      </c>
      <c r="K4" s="1" t="inlineStr">
        <is>
          <t>NATURE</t>
        </is>
      </c>
      <c r="L4" s="1" t="inlineStr">
        <is>
          <t>OBSERVATION</t>
        </is>
      </c>
    </row>
    <row r="5" ht="13.5" customHeight="1">
      <c r="A5" s="2" t="n">
        <v>46050</v>
      </c>
      <c r="B5" s="3" t="inlineStr">
        <is>
          <t>SOCIMAT</t>
        </is>
      </c>
      <c r="C5" s="3" t="inlineStr">
        <is>
          <t>2988897</t>
        </is>
      </c>
      <c r="D5" s="3" t="inlineStr">
        <is>
          <t>Bigs Bags</t>
        </is>
      </c>
      <c r="E5" s="4" t="n">
        <v>13750</v>
      </c>
      <c r="F5" s="4" t="n">
        <v>2200</v>
      </c>
      <c r="G5" s="4" t="n"/>
      <c r="H5" s="4" t="n"/>
      <c r="I5" s="4">
        <f>F5+G5+H5</f>
        <v/>
      </c>
      <c r="J5" s="4">
        <f>I5+E5</f>
        <v/>
      </c>
      <c r="K5" s="3" t="inlineStr">
        <is>
          <t>Biens &amp; services</t>
        </is>
      </c>
      <c r="L5" s="3" t="n"/>
    </row>
    <row r="6" ht="13.5" customHeight="1">
      <c r="A6" s="5" t="n">
        <v>46050</v>
      </c>
      <c r="B6" s="6" t="inlineStr">
        <is>
          <t>SOCIMAT</t>
        </is>
      </c>
      <c r="C6" s="6" t="inlineStr">
        <is>
          <t>2988909</t>
        </is>
      </c>
      <c r="D6" s="6" t="inlineStr">
        <is>
          <t>Film étirable</t>
        </is>
      </c>
      <c r="E6" s="7" t="n">
        <v>2198</v>
      </c>
      <c r="F6" s="7" t="n">
        <v>352</v>
      </c>
      <c r="G6" s="7" t="n"/>
      <c r="H6" s="7" t="n"/>
      <c r="I6" s="4">
        <f>F6+G6+H6</f>
        <v/>
      </c>
      <c r="J6" s="4">
        <f>I6+E6</f>
        <v/>
      </c>
      <c r="K6" s="6" t="inlineStr">
        <is>
          <t>Biens &amp; services</t>
        </is>
      </c>
      <c r="L6" s="6" t="n"/>
    </row>
    <row r="7" ht="13.5" customHeight="1">
      <c r="A7" s="2" t="n">
        <v>46056</v>
      </c>
      <c r="B7" s="3" t="inlineStr">
        <is>
          <t>VBP</t>
        </is>
      </c>
      <c r="C7" s="3" t="inlineStr">
        <is>
          <t>550586</t>
        </is>
      </c>
      <c r="D7" s="3" t="inlineStr">
        <is>
          <t>Vis THEF 10.9 20x060 p/ MBCRUSHER</t>
        </is>
      </c>
      <c r="E7" s="4" t="n">
        <v>3776</v>
      </c>
      <c r="F7" s="4" t="n">
        <v>604</v>
      </c>
      <c r="G7" s="4" t="n"/>
      <c r="H7" s="4" t="n"/>
      <c r="I7" s="4">
        <f>F7+G7+H7</f>
        <v/>
      </c>
      <c r="J7" s="4">
        <f>I7+E7</f>
        <v/>
      </c>
      <c r="K7" s="3" t="inlineStr">
        <is>
          <t>Biens &amp; services</t>
        </is>
      </c>
      <c r="L7" s="3" t="n"/>
    </row>
    <row r="8" ht="13.5" customHeight="1">
      <c r="A8" s="5" t="n">
        <v>46056</v>
      </c>
      <c r="B8" s="6" t="inlineStr">
        <is>
          <t>SOCIMAT</t>
        </is>
      </c>
      <c r="C8" s="6" t="inlineStr">
        <is>
          <t>2991445</t>
        </is>
      </c>
      <c r="D8" s="6" t="inlineStr">
        <is>
          <t>Bigs Bags</t>
        </is>
      </c>
      <c r="E8" s="7" t="n">
        <v>3750</v>
      </c>
      <c r="F8" s="7" t="n">
        <v>600</v>
      </c>
      <c r="G8" s="7" t="n"/>
      <c r="H8" s="7" t="n"/>
      <c r="I8" s="4">
        <f>F8+G8+H8</f>
        <v/>
      </c>
      <c r="J8" s="4">
        <f>I8+E8</f>
        <v/>
      </c>
      <c r="K8" s="6" t="inlineStr">
        <is>
          <t>Biens &amp; services</t>
        </is>
      </c>
      <c r="L8" s="6" t="n"/>
    </row>
    <row r="9" ht="13.5" customHeight="1">
      <c r="A9" s="2" t="n">
        <v>46063</v>
      </c>
      <c r="B9" s="3" t="inlineStr">
        <is>
          <t>HHST</t>
        </is>
      </c>
      <c r="C9" s="3" t="inlineStr">
        <is>
          <t>FA202601436</t>
        </is>
      </c>
      <c r="D9" s="3" t="inlineStr">
        <is>
          <t>Casquette</t>
        </is>
      </c>
      <c r="E9" s="4" t="n">
        <v>4800</v>
      </c>
      <c r="F9" s="4" t="n">
        <v>768</v>
      </c>
      <c r="G9" s="4" t="n"/>
      <c r="H9" s="4" t="n"/>
      <c r="I9" s="4">
        <f>F9+G9+H9</f>
        <v/>
      </c>
      <c r="J9" s="4">
        <f>I9+E9</f>
        <v/>
      </c>
      <c r="K9" s="3" t="inlineStr">
        <is>
          <t>Biens &amp; services</t>
        </is>
      </c>
      <c r="L9" s="3" t="n"/>
    </row>
    <row r="10" ht="13.5" customHeight="1">
      <c r="A10" s="5" t="n">
        <v>46063</v>
      </c>
      <c r="B10" s="6" t="inlineStr">
        <is>
          <t>SYSTEM TAHITI</t>
        </is>
      </c>
      <c r="C10" s="6" t="inlineStr">
        <is>
          <t>221</t>
        </is>
      </c>
      <c r="D10" s="6" t="inlineStr">
        <is>
          <t>Clefs bureau</t>
        </is>
      </c>
      <c r="E10" s="7" t="n">
        <v>3717</v>
      </c>
      <c r="F10" s="7" t="n"/>
      <c r="G10" s="7" t="n">
        <v>483</v>
      </c>
      <c r="H10" s="7" t="n"/>
      <c r="I10" s="4">
        <f>F10+G10+H10</f>
        <v/>
      </c>
      <c r="J10" s="4">
        <f>I10+E10</f>
        <v/>
      </c>
      <c r="K10" s="6" t="inlineStr">
        <is>
          <t>Biens &amp; services</t>
        </is>
      </c>
      <c r="L10" s="6" t="inlineStr">
        <is>
          <t>TVA 13% (corrigé depuis 16%)</t>
        </is>
      </c>
    </row>
    <row r="11" ht="13.5" customHeight="1">
      <c r="A11" s="2" t="n">
        <v>46064</v>
      </c>
      <c r="B11" s="3" t="inlineStr">
        <is>
          <t>SPPS</t>
        </is>
      </c>
      <c r="C11" s="3" t="inlineStr">
        <is>
          <t>N2MA079951</t>
        </is>
      </c>
      <c r="D11" s="3" t="inlineStr">
        <is>
          <t>Filtre carburant</t>
        </is>
      </c>
      <c r="E11" s="4" t="n">
        <v>3491</v>
      </c>
      <c r="F11" s="4" t="n">
        <v>559</v>
      </c>
      <c r="G11" s="4" t="n"/>
      <c r="H11" s="4" t="n"/>
      <c r="I11" s="4">
        <f>F11+G11+H11</f>
        <v/>
      </c>
      <c r="J11" s="4">
        <f>I11+E11</f>
        <v/>
      </c>
      <c r="K11" s="3" t="inlineStr">
        <is>
          <t>Biens &amp; services</t>
        </is>
      </c>
      <c r="L11" s="3" t="n"/>
    </row>
    <row r="12" ht="13.5" customHeight="1">
      <c r="A12" s="5" t="n">
        <v>46064</v>
      </c>
      <c r="B12" s="6" t="inlineStr">
        <is>
          <t>SOPADEP</t>
        </is>
      </c>
      <c r="C12" s="6" t="inlineStr">
        <is>
          <t>S4MA123863</t>
        </is>
      </c>
      <c r="D12" s="6" t="inlineStr">
        <is>
          <t>Pièce IVECO (filtre G/O HX340SL)</t>
        </is>
      </c>
      <c r="E12" s="7" t="n">
        <v>11912</v>
      </c>
      <c r="F12" s="7" t="n">
        <v>1906</v>
      </c>
      <c r="G12" s="7" t="n"/>
      <c r="H12" s="7" t="n"/>
      <c r="I12" s="4">
        <f>F12+G12+H12</f>
        <v/>
      </c>
      <c r="J12" s="4">
        <f>I12+E12</f>
        <v/>
      </c>
      <c r="K12" s="6" t="inlineStr">
        <is>
          <t>Biens &amp; services</t>
        </is>
      </c>
      <c r="L12" s="6" t="n"/>
    </row>
    <row r="13" ht="13.5" customHeight="1">
      <c r="A13" s="28" t="n">
        <v>46080</v>
      </c>
      <c r="B13" s="29" t="inlineStr">
        <is>
          <t>IOBURO</t>
        </is>
      </c>
      <c r="C13" s="29" t="inlineStr">
        <is>
          <t>ticket caisse</t>
        </is>
      </c>
      <c r="D13" s="29" t="inlineStr">
        <is>
          <t>Papeterie</t>
        </is>
      </c>
      <c r="E13" s="30" t="n">
        <v>1564</v>
      </c>
      <c r="F13" s="30" t="n">
        <v>251</v>
      </c>
      <c r="G13" s="30" t="n"/>
      <c r="H13" s="30" t="n"/>
      <c r="I13" s="30">
        <f>F13+G13+H13</f>
        <v/>
      </c>
      <c r="J13" s="30">
        <f>I13+E13</f>
        <v/>
      </c>
      <c r="K13" s="29" t="inlineStr">
        <is>
          <t>Biens &amp; services</t>
        </is>
      </c>
      <c r="L13" s="29" t="n"/>
    </row>
    <row r="14" ht="13" customHeight="1">
      <c r="A14" s="31" t="n">
        <v>46085</v>
      </c>
      <c r="B14" s="32" t="inlineStr">
        <is>
          <t>CARREFOUR / MEDIA NUI</t>
        </is>
      </c>
      <c r="C14" s="32" t="inlineStr">
        <is>
          <t>ticket caisse</t>
        </is>
      </c>
      <c r="D14" s="32" t="inlineStr">
        <is>
          <t>Cartouches encre</t>
        </is>
      </c>
      <c r="E14" s="33" t="n">
        <v>5845</v>
      </c>
      <c r="F14" s="33" t="n">
        <v>935</v>
      </c>
      <c r="G14" s="33" t="n"/>
      <c r="H14" s="33" t="n"/>
      <c r="I14" s="30">
        <f>F14+G14+H14</f>
        <v/>
      </c>
      <c r="J14" s="30">
        <f>I14+E14</f>
        <v/>
      </c>
      <c r="K14" s="32" t="inlineStr">
        <is>
          <t>Biens &amp; services</t>
        </is>
      </c>
      <c r="L14" s="32" t="inlineStr">
        <is>
          <t>Dont 1295F exonérés</t>
        </is>
      </c>
    </row>
    <row r="15" ht="13.5" customHeight="1">
      <c r="A15" s="2" t="n">
        <v>46088</v>
      </c>
      <c r="B15" s="3" t="inlineStr">
        <is>
          <t>IVEA</t>
        </is>
      </c>
      <c r="C15" s="3" t="inlineStr">
        <is>
          <t>T/CAPR0J-260307-006</t>
        </is>
      </c>
      <c r="D15" s="3" t="inlineStr">
        <is>
          <t>Cartouches encre</t>
        </is>
      </c>
      <c r="E15" s="4" t="n">
        <v>6888</v>
      </c>
      <c r="F15" s="4" t="n">
        <v>1102</v>
      </c>
      <c r="G15" s="4" t="n"/>
      <c r="H15" s="4" t="n"/>
      <c r="I15" s="4">
        <f>F15+G15+H15</f>
        <v/>
      </c>
      <c r="J15" s="4">
        <f>I15+E15</f>
        <v/>
      </c>
      <c r="K15" s="3" t="inlineStr">
        <is>
          <t>Biens &amp; services</t>
        </is>
      </c>
      <c r="L15" s="3" t="n"/>
    </row>
    <row r="16" ht="41" customHeight="1">
      <c r="A16" s="8" t="n">
        <v>46093</v>
      </c>
      <c r="B16" s="9" t="inlineStr">
        <is>
          <t>CENMARQ + DOUANES PF</t>
        </is>
      </c>
      <c r="C16" s="9" t="inlineStr">
        <is>
          <t>0226_894</t>
        </is>
      </c>
      <c r="D16" s="9" t="inlineStr">
        <is>
          <t>Unité bétonnage - Godets squelettes (import TC1)</t>
        </is>
      </c>
      <c r="E16" s="10" t="n">
        <v>21534326</v>
      </c>
      <c r="F16" s="10" t="n">
        <v>3445490</v>
      </c>
      <c r="G16" s="10" t="n"/>
      <c r="H16" s="10" t="n"/>
      <c r="I16" s="27">
        <f>F16+G16+H16</f>
        <v/>
      </c>
      <c r="J16" s="27">
        <f>I16+E16</f>
        <v/>
      </c>
      <c r="K16" s="9" t="inlineStr">
        <is>
          <t>Immobilisation</t>
        </is>
      </c>
      <c r="L16" s="9" t="inlineStr">
        <is>
          <t>TVA douanière confirmée DEC 26PPTIM000153675 — HILOA TRANSIT franchise TVA (IN2603-0588)</t>
        </is>
      </c>
    </row>
    <row r="17" ht="13.5" customHeight="1">
      <c r="A17" s="2" t="n">
        <v>46094</v>
      </c>
      <c r="B17" s="3" t="inlineStr">
        <is>
          <t>FIT</t>
        </is>
      </c>
      <c r="C17" s="3" t="inlineStr">
        <is>
          <t>1067944</t>
        </is>
      </c>
      <c r="D17" s="3" t="inlineStr">
        <is>
          <t>Élingues sangles</t>
        </is>
      </c>
      <c r="E17" s="4" t="n">
        <v>76835</v>
      </c>
      <c r="F17" s="4" t="n">
        <v>12294</v>
      </c>
      <c r="G17" s="4" t="n"/>
      <c r="H17" s="4" t="n"/>
      <c r="I17" s="4">
        <f>F17+G17+H17</f>
        <v/>
      </c>
      <c r="J17" s="4">
        <f>I17+E17</f>
        <v/>
      </c>
      <c r="K17" s="3" t="inlineStr">
        <is>
          <t>Biens &amp; services</t>
        </is>
      </c>
      <c r="L17" s="3" t="n"/>
    </row>
    <row r="18" ht="13.5" customHeight="1">
      <c r="A18" s="5" t="n">
        <v>46098</v>
      </c>
      <c r="B18" s="6" t="inlineStr">
        <is>
          <t>FIT</t>
        </is>
      </c>
      <c r="C18" s="6" t="inlineStr">
        <is>
          <t>1068084</t>
        </is>
      </c>
      <c r="D18" s="6" t="inlineStr">
        <is>
          <t>Sangles</t>
        </is>
      </c>
      <c r="E18" s="7" t="n">
        <v>17942</v>
      </c>
      <c r="F18" s="7" t="n">
        <v>2871</v>
      </c>
      <c r="G18" s="7" t="n"/>
      <c r="H18" s="7" t="n"/>
      <c r="I18" s="4">
        <f>F18+G18+H18</f>
        <v/>
      </c>
      <c r="J18" s="4">
        <f>I18+E18</f>
        <v/>
      </c>
      <c r="K18" s="6" t="inlineStr">
        <is>
          <t>Biens &amp; services</t>
        </is>
      </c>
      <c r="L18" s="6" t="n"/>
    </row>
    <row r="19" ht="27" customHeight="1">
      <c r="A19" s="2" t="n">
        <v>46105</v>
      </c>
      <c r="B19" s="3" t="inlineStr">
        <is>
          <t>TFH - Tahiti Flexibles Hydrauliques</t>
        </is>
      </c>
      <c r="C19" s="3" t="inlineStr">
        <is>
          <t>20011728</t>
        </is>
      </c>
      <c r="D19" s="3" t="inlineStr">
        <is>
          <t>Flexible Karcher</t>
        </is>
      </c>
      <c r="E19" s="4" t="n">
        <v>67979</v>
      </c>
      <c r="F19" s="4" t="n">
        <v>10541</v>
      </c>
      <c r="G19" s="4" t="n">
        <v>273</v>
      </c>
      <c r="H19" s="4" t="n"/>
      <c r="I19" s="4">
        <f>F19+G19+H19</f>
        <v/>
      </c>
      <c r="J19" s="4">
        <f>I19+E19</f>
        <v/>
      </c>
      <c r="K19" s="3" t="inlineStr">
        <is>
          <t>Biens &amp; services</t>
        </is>
      </c>
      <c r="L19" s="3" t="inlineStr">
        <is>
          <t>Taux mixtes : base16%=65879, base13%=2100</t>
        </is>
      </c>
    </row>
    <row r="20" ht="13" customHeight="1">
      <c r="A20" s="5" t="n">
        <v>46105</v>
      </c>
      <c r="B20" s="6" t="inlineStr">
        <is>
          <t>Entreprise Michel LEBRONNEC</t>
        </is>
      </c>
      <c r="C20" s="6" t="inlineStr">
        <is>
          <t>VT0 418/2026</t>
        </is>
      </c>
      <c r="D20" s="6" t="inlineStr">
        <is>
          <t>Transport TC1 Atuona</t>
        </is>
      </c>
      <c r="E20" s="7" t="n">
        <v>100000</v>
      </c>
      <c r="F20" s="7" t="n"/>
      <c r="G20" s="7" t="n">
        <v>13000</v>
      </c>
      <c r="H20" s="7" t="n"/>
      <c r="I20" s="4">
        <f>F20+G20+H20</f>
        <v/>
      </c>
      <c r="J20" s="4">
        <f>I20+E20</f>
        <v/>
      </c>
      <c r="K20" s="6" t="inlineStr">
        <is>
          <t>Biens &amp; services</t>
        </is>
      </c>
      <c r="L20" s="6" t="n"/>
    </row>
    <row r="21" ht="13" customHeight="1">
      <c r="A21" s="28" t="n">
        <v>46112</v>
      </c>
      <c r="B21" s="29" t="inlineStr">
        <is>
          <t>CARREFOUR / MEDIA NUI</t>
        </is>
      </c>
      <c r="C21" s="29" t="inlineStr">
        <is>
          <t>Ticket n°5035</t>
        </is>
      </c>
      <c r="D21" s="29" t="inlineStr">
        <is>
          <t>Bureau</t>
        </is>
      </c>
      <c r="E21" s="30" t="n">
        <v>12498</v>
      </c>
      <c r="F21" s="30" t="n">
        <v>1792</v>
      </c>
      <c r="G21" s="30" t="n"/>
      <c r="H21" s="30" t="n"/>
      <c r="I21" s="30">
        <f>F21+G21+H21</f>
        <v/>
      </c>
      <c r="J21" s="30">
        <f>I21+E21</f>
        <v/>
      </c>
      <c r="K21" s="29" t="inlineStr">
        <is>
          <t>Biens &amp; services</t>
        </is>
      </c>
      <c r="L21" s="29" t="inlineStr">
        <is>
          <t>Dont 1295F exonérés</t>
        </is>
      </c>
    </row>
    <row r="22" ht="13.5" customHeight="1">
      <c r="A22" s="5" t="n">
        <v>46112</v>
      </c>
      <c r="B22" s="6" t="inlineStr">
        <is>
          <t>VBP</t>
        </is>
      </c>
      <c r="C22" s="6" t="inlineStr">
        <is>
          <t>555989</t>
        </is>
      </c>
      <c r="D22" s="6" t="inlineStr">
        <is>
          <t>Vis THPF 10.9 20x100 p/ MBCRUSHER</t>
        </is>
      </c>
      <c r="E22" s="7" t="n">
        <v>5448</v>
      </c>
      <c r="F22" s="7" t="n">
        <v>872</v>
      </c>
      <c r="G22" s="7" t="n"/>
      <c r="H22" s="7" t="n"/>
      <c r="I22" s="4">
        <f>F22+G22+H22</f>
        <v/>
      </c>
      <c r="J22" s="4">
        <f>I22+E22</f>
        <v/>
      </c>
      <c r="K22" s="6" t="inlineStr">
        <is>
          <t>Biens &amp; services</t>
        </is>
      </c>
      <c r="L22" s="6" t="n"/>
    </row>
    <row r="23" ht="15.75" customHeight="1">
      <c r="A23" s="39" t="inlineStr">
        <is>
          <t>TOTAUX ACHATS</t>
        </is>
      </c>
      <c r="B23" s="51" t="n"/>
      <c r="C23" s="51" t="n"/>
      <c r="D23" s="52" t="n"/>
      <c r="E23" s="11">
        <f>SUM(E5:E22)</f>
        <v/>
      </c>
      <c r="F23" s="11">
        <f>SUM(F5:F22)</f>
        <v/>
      </c>
      <c r="G23" s="11">
        <f>SUM(G5:G22)</f>
        <v/>
      </c>
      <c r="H23" s="11">
        <f>SUM(H5:H22)</f>
        <v/>
      </c>
      <c r="I23" s="11">
        <f>SUM(I5:I22)</f>
        <v/>
      </c>
      <c r="J23" s="11">
        <f>SUM(J5:J22)</f>
        <v/>
      </c>
      <c r="K23" s="12" t="n"/>
      <c r="L23" s="12" t="n"/>
    </row>
    <row r="25" ht="15" customHeight="1">
      <c r="A25" s="41" t="inlineStr">
        <is>
          <t>FACTURES DE VENTES - SAS TAHAUKU BNB - G20069 - 2026 TRIMESTRE 1</t>
        </is>
      </c>
      <c r="B25" s="50" t="n"/>
      <c r="C25" s="50" t="n"/>
      <c r="D25" s="50" t="n"/>
      <c r="E25" s="50" t="n"/>
      <c r="F25" s="50" t="n"/>
      <c r="G25" s="50" t="n"/>
      <c r="H25" s="50" t="n"/>
      <c r="I25" s="50" t="n"/>
      <c r="J25" s="50" t="n"/>
      <c r="K25" s="22" t="n"/>
      <c r="L25" s="22" t="n"/>
    </row>
    <row r="26" ht="30" customHeight="1">
      <c r="A26" s="13" t="inlineStr">
        <is>
          <t>DATE</t>
        </is>
      </c>
      <c r="B26" s="13" t="inlineStr">
        <is>
          <t>CLIENTS</t>
        </is>
      </c>
      <c r="C26" s="13" t="inlineStr">
        <is>
          <t>FACTURES</t>
        </is>
      </c>
      <c r="D26" s="13" t="inlineStr">
        <is>
          <t>OBJET</t>
        </is>
      </c>
      <c r="E26" s="13" t="inlineStr">
        <is>
          <t>TOTAL HT</t>
        </is>
      </c>
      <c r="F26" s="13" t="inlineStr">
        <is>
          <t>TVA 16%</t>
        </is>
      </c>
      <c r="G26" s="13" t="inlineStr">
        <is>
          <t>TVA 13%</t>
        </is>
      </c>
      <c r="H26" s="13" t="inlineStr">
        <is>
          <t>TVA 5%</t>
        </is>
      </c>
      <c r="I26" s="13" t="inlineStr">
        <is>
          <t>TOTAL TVA</t>
        </is>
      </c>
      <c r="J26" s="13" t="inlineStr">
        <is>
          <t>TOTAL TTC</t>
        </is>
      </c>
    </row>
    <row r="27" ht="13.5" customHeight="1">
      <c r="A27" s="2" t="n">
        <v>46030</v>
      </c>
      <c r="B27" s="3" t="inlineStr">
        <is>
          <t>MOE Entreprise Rudy VARNEY</t>
        </is>
      </c>
      <c r="C27" s="3" t="inlineStr">
        <is>
          <t>IN26010126</t>
        </is>
      </c>
      <c r="D27" s="3" t="inlineStr">
        <is>
          <t>Agrégats</t>
        </is>
      </c>
      <c r="E27" s="4" t="n">
        <v>256538</v>
      </c>
      <c r="F27" s="4" t="n">
        <v>37614</v>
      </c>
      <c r="G27" s="4" t="n">
        <v>2788</v>
      </c>
      <c r="H27" s="4" t="n"/>
      <c r="I27" s="4">
        <f>F27+G27+H27</f>
        <v/>
      </c>
      <c r="J27" s="4">
        <f>I27+E27</f>
        <v/>
      </c>
    </row>
    <row r="28" ht="13.5" customHeight="1">
      <c r="A28" s="5" t="n">
        <v>46034</v>
      </c>
      <c r="B28" s="6" t="inlineStr">
        <is>
          <t>TIMAU Tehau</t>
        </is>
      </c>
      <c r="C28" s="6" t="inlineStr">
        <is>
          <t>IN26010127</t>
        </is>
      </c>
      <c r="D28" s="6" t="inlineStr">
        <is>
          <t>Agrégats</t>
        </is>
      </c>
      <c r="E28" s="7" t="n">
        <v>92759</v>
      </c>
      <c r="F28" s="7" t="n">
        <v>12259</v>
      </c>
      <c r="G28" s="7" t="n">
        <v>1162</v>
      </c>
      <c r="H28" s="7" t="n"/>
      <c r="I28" s="4">
        <f>F28+G28+H28</f>
        <v/>
      </c>
      <c r="J28" s="4">
        <f>I28+E28</f>
        <v/>
      </c>
    </row>
    <row r="29" ht="13.5" customHeight="1">
      <c r="A29" s="2" t="n">
        <v>46035</v>
      </c>
      <c r="B29" s="3" t="inlineStr">
        <is>
          <t>ASSONI Teva</t>
        </is>
      </c>
      <c r="C29" s="3" t="inlineStr">
        <is>
          <t>IN26010128</t>
        </is>
      </c>
      <c r="D29" s="3" t="inlineStr">
        <is>
          <t>Agrégats</t>
        </is>
      </c>
      <c r="E29" s="4" t="n">
        <v>20141</v>
      </c>
      <c r="F29" s="4" t="n">
        <v>2508</v>
      </c>
      <c r="G29" s="4" t="n">
        <v>581</v>
      </c>
      <c r="H29" s="4" t="n"/>
      <c r="I29" s="4">
        <f>F29+G29+H29</f>
        <v/>
      </c>
      <c r="J29" s="4">
        <f>I29+E29</f>
        <v/>
      </c>
    </row>
    <row r="30" ht="13.5" customHeight="1">
      <c r="A30" s="5" t="n">
        <v>46041</v>
      </c>
      <c r="B30" s="6" t="inlineStr">
        <is>
          <t>Hôtel HANAKEE</t>
        </is>
      </c>
      <c r="C30" s="6" t="inlineStr">
        <is>
          <t>IN26010130</t>
        </is>
      </c>
      <c r="D30" s="6" t="inlineStr">
        <is>
          <t>Agrégats</t>
        </is>
      </c>
      <c r="E30" s="7" t="n">
        <v>13931</v>
      </c>
      <c r="F30" s="7" t="n">
        <v>2229</v>
      </c>
      <c r="G30" s="7" t="n"/>
      <c r="H30" s="7" t="n"/>
      <c r="I30" s="4">
        <f>F30+G30+H30</f>
        <v/>
      </c>
      <c r="J30" s="4">
        <f>I30+E30</f>
        <v/>
      </c>
    </row>
    <row r="31" ht="13.5" customHeight="1">
      <c r="A31" s="2" t="n">
        <v>46041</v>
      </c>
      <c r="B31" s="3" t="inlineStr">
        <is>
          <t>MANEA Cécile</t>
        </is>
      </c>
      <c r="C31" s="3" t="inlineStr">
        <is>
          <t>IN26010131</t>
        </is>
      </c>
      <c r="D31" s="3" t="inlineStr">
        <is>
          <t>Agrégats</t>
        </is>
      </c>
      <c r="E31" s="4" t="n">
        <v>61326</v>
      </c>
      <c r="F31" s="4" t="n">
        <v>7662</v>
      </c>
      <c r="G31" s="4" t="n">
        <v>1162</v>
      </c>
      <c r="H31" s="4" t="n"/>
      <c r="I31" s="4">
        <f>F31+G31+H31</f>
        <v/>
      </c>
      <c r="J31" s="4">
        <f>I31+E31</f>
        <v/>
      </c>
    </row>
    <row r="32" ht="13.5" customHeight="1">
      <c r="A32" s="5" t="n">
        <v>46044</v>
      </c>
      <c r="B32" s="6" t="inlineStr">
        <is>
          <t>COMMUNE TAHUATA</t>
        </is>
      </c>
      <c r="C32" s="6" t="inlineStr">
        <is>
          <t>IN26010125</t>
        </is>
      </c>
      <c r="D32" s="6" t="inlineStr">
        <is>
          <t>Agrégats</t>
        </is>
      </c>
      <c r="E32" s="7" t="n">
        <v>520500</v>
      </c>
      <c r="F32" s="7" t="n">
        <v>72000</v>
      </c>
      <c r="G32" s="7" t="n">
        <v>3900</v>
      </c>
      <c r="H32" s="7" t="n"/>
      <c r="I32" s="4">
        <f>F32+G32+H32</f>
        <v/>
      </c>
      <c r="J32" s="4">
        <f>I32+E32</f>
        <v/>
      </c>
    </row>
    <row r="33" ht="13.5" customHeight="1">
      <c r="A33" s="2" t="n">
        <v>46045</v>
      </c>
      <c r="B33" s="3" t="inlineStr">
        <is>
          <t>GAUBIL Teiki</t>
        </is>
      </c>
      <c r="C33" s="3" t="inlineStr">
        <is>
          <t>IN26010132</t>
        </is>
      </c>
      <c r="D33" s="3" t="inlineStr">
        <is>
          <t>Agrégats</t>
        </is>
      </c>
      <c r="E33" s="4" t="n">
        <v>78362</v>
      </c>
      <c r="F33" s="4" t="n">
        <v>12538</v>
      </c>
      <c r="G33" s="4" t="n"/>
      <c r="H33" s="4" t="n"/>
      <c r="I33" s="4">
        <f>F33+G33+H33</f>
        <v/>
      </c>
      <c r="J33" s="4">
        <f>I33+E33</f>
        <v/>
      </c>
    </row>
    <row r="34" ht="13.5" customHeight="1">
      <c r="A34" s="5" t="n">
        <v>46049</v>
      </c>
      <c r="B34" s="6" t="inlineStr">
        <is>
          <t>TUOHE Kohu</t>
        </is>
      </c>
      <c r="C34" s="6" t="inlineStr">
        <is>
          <t>IN26010133</t>
        </is>
      </c>
      <c r="D34" s="6" t="inlineStr">
        <is>
          <t>Agrégats</t>
        </is>
      </c>
      <c r="E34" s="7" t="n">
        <v>40371</v>
      </c>
      <c r="F34" s="7" t="n">
        <v>4597</v>
      </c>
      <c r="G34" s="7" t="n">
        <v>1162</v>
      </c>
      <c r="H34" s="7" t="n"/>
      <c r="I34" s="4">
        <f>F34+G34+H34</f>
        <v/>
      </c>
      <c r="J34" s="4">
        <f>I34+E34</f>
        <v/>
      </c>
    </row>
    <row r="35" ht="13.5" customHeight="1">
      <c r="A35" s="2" t="n">
        <v>46049</v>
      </c>
      <c r="B35" s="3" t="inlineStr">
        <is>
          <t>Entreprise GROUPE ATIHAI</t>
        </is>
      </c>
      <c r="C35" s="3" t="inlineStr">
        <is>
          <t>IN26010134</t>
        </is>
      </c>
      <c r="D35" s="3" t="inlineStr">
        <is>
          <t>Agrégats</t>
        </is>
      </c>
      <c r="E35" s="4" t="n">
        <v>235086</v>
      </c>
      <c r="F35" s="4" t="n">
        <v>37614</v>
      </c>
      <c r="G35" s="4" t="n"/>
      <c r="H35" s="4" t="n"/>
      <c r="I35" s="4">
        <f>F35+G35+H35</f>
        <v/>
      </c>
      <c r="J35" s="4">
        <f>I35+E35</f>
        <v/>
      </c>
    </row>
    <row r="36" ht="13.5" customHeight="1">
      <c r="A36" s="5" t="n">
        <v>46050</v>
      </c>
      <c r="B36" s="6" t="inlineStr">
        <is>
          <t>JAMET Marceline</t>
        </is>
      </c>
      <c r="C36" s="6" t="inlineStr">
        <is>
          <t>IN26010135</t>
        </is>
      </c>
      <c r="D36" s="6" t="inlineStr">
        <is>
          <t>Agrégats</t>
        </is>
      </c>
      <c r="E36" s="7" t="n">
        <v>11881</v>
      </c>
      <c r="F36" s="7" t="n">
        <v>1115</v>
      </c>
      <c r="G36" s="7" t="n">
        <v>639</v>
      </c>
      <c r="H36" s="7" t="n"/>
      <c r="I36" s="4">
        <f>F36+G36+H36</f>
        <v/>
      </c>
      <c r="J36" s="4">
        <f>I36+E36</f>
        <v/>
      </c>
    </row>
    <row r="37" ht="13.5" customHeight="1">
      <c r="A37" s="2" t="n">
        <v>46052</v>
      </c>
      <c r="B37" s="3" t="inlineStr">
        <is>
          <t>SUARD Paul</t>
        </is>
      </c>
      <c r="C37" s="3" t="inlineStr">
        <is>
          <t>IN26010136</t>
        </is>
      </c>
      <c r="D37" s="3" t="inlineStr">
        <is>
          <t>Agrégats</t>
        </is>
      </c>
      <c r="E37" s="4" t="n">
        <v>28425</v>
      </c>
      <c r="F37" s="4" t="n">
        <v>3761</v>
      </c>
      <c r="G37" s="4" t="n">
        <v>639</v>
      </c>
      <c r="H37" s="4" t="n"/>
      <c r="I37" s="4">
        <f>F37+G37+H37</f>
        <v/>
      </c>
      <c r="J37" s="4">
        <f>I37+E37</f>
        <v/>
      </c>
    </row>
    <row r="38" ht="13.5" customHeight="1">
      <c r="A38" s="5" t="n">
        <v>46052</v>
      </c>
      <c r="B38" s="6" t="inlineStr">
        <is>
          <t>SMITH Hinavai</t>
        </is>
      </c>
      <c r="C38" s="6" t="inlineStr">
        <is>
          <t>IN26010137</t>
        </is>
      </c>
      <c r="D38" s="6" t="inlineStr">
        <is>
          <t>Agrégats</t>
        </is>
      </c>
      <c r="E38" s="7" t="n">
        <v>25424</v>
      </c>
      <c r="F38" s="7" t="n">
        <v>3065</v>
      </c>
      <c r="G38" s="7" t="n">
        <v>581</v>
      </c>
      <c r="H38" s="7" t="n"/>
      <c r="I38" s="4">
        <f>F38+G38+H38</f>
        <v/>
      </c>
      <c r="J38" s="4">
        <f>I38+E38</f>
        <v/>
      </c>
    </row>
    <row r="39" ht="13.5" customHeight="1">
      <c r="A39" s="2" t="n">
        <v>46055</v>
      </c>
      <c r="B39" s="3" t="inlineStr">
        <is>
          <t>Entreprise Michel LEBRONNEC</t>
        </is>
      </c>
      <c r="C39" s="3" t="inlineStr">
        <is>
          <t>IN26020138</t>
        </is>
      </c>
      <c r="D39" s="3" t="inlineStr">
        <is>
          <t>Agrégats</t>
        </is>
      </c>
      <c r="E39" s="4" t="n">
        <v>83586</v>
      </c>
      <c r="F39" s="4" t="n">
        <v>13374</v>
      </c>
      <c r="G39" s="4" t="n"/>
      <c r="H39" s="4" t="n"/>
      <c r="I39" s="4">
        <f>F39+G39+H39</f>
        <v/>
      </c>
      <c r="J39" s="4">
        <f>I39+E39</f>
        <v/>
      </c>
    </row>
    <row r="40" ht="13.5" customHeight="1">
      <c r="A40" s="5" t="n">
        <v>46056</v>
      </c>
      <c r="B40" s="6" t="inlineStr">
        <is>
          <t>TEIKIOTIU Louis</t>
        </is>
      </c>
      <c r="C40" s="6" t="inlineStr">
        <is>
          <t>IN26020139</t>
        </is>
      </c>
      <c r="D40" s="6" t="inlineStr">
        <is>
          <t>Agrégats</t>
        </is>
      </c>
      <c r="E40" s="7" t="n">
        <v>28425</v>
      </c>
      <c r="F40" s="7" t="n">
        <v>3761</v>
      </c>
      <c r="G40" s="7" t="n">
        <v>639</v>
      </c>
      <c r="H40" s="7" t="n"/>
      <c r="I40" s="4">
        <f>F40+G40+H40</f>
        <v/>
      </c>
      <c r="J40" s="4">
        <f>I40+E40</f>
        <v/>
      </c>
    </row>
    <row r="41" ht="13.5" customHeight="1">
      <c r="A41" s="2" t="n">
        <v>46059</v>
      </c>
      <c r="B41" s="3" t="inlineStr">
        <is>
          <t>MOE Entreprise Rudy VARNEY</t>
        </is>
      </c>
      <c r="C41" s="3" t="inlineStr">
        <is>
          <t>IN26020140</t>
        </is>
      </c>
      <c r="D41" s="3" t="inlineStr">
        <is>
          <t>Agrégats</t>
        </is>
      </c>
      <c r="E41" s="4" t="n">
        <v>108000</v>
      </c>
      <c r="F41" s="4" t="n">
        <v>15360</v>
      </c>
      <c r="G41" s="4" t="n">
        <v>1560</v>
      </c>
      <c r="H41" s="4" t="n"/>
      <c r="I41" s="4">
        <f>F41+G41+H41</f>
        <v/>
      </c>
      <c r="J41" s="4">
        <f>I41+E41</f>
        <v/>
      </c>
    </row>
    <row r="42" ht="13.5" customHeight="1">
      <c r="A42" s="5" t="n">
        <v>46063</v>
      </c>
      <c r="B42" s="6" t="inlineStr">
        <is>
          <t>ANIAMIOI Pehi</t>
        </is>
      </c>
      <c r="C42" s="6" t="inlineStr">
        <is>
          <t>IN26020141</t>
        </is>
      </c>
      <c r="D42" s="6" t="inlineStr">
        <is>
          <t>Agrégats</t>
        </is>
      </c>
      <c r="E42" s="7" t="n">
        <v>90000</v>
      </c>
      <c r="F42" s="7" t="n">
        <v>12800</v>
      </c>
      <c r="G42" s="7" t="n">
        <v>1300</v>
      </c>
      <c r="H42" s="7" t="n"/>
      <c r="I42" s="4">
        <f>F42+G42+H42</f>
        <v/>
      </c>
      <c r="J42" s="4">
        <f>I42+E42</f>
        <v/>
      </c>
    </row>
    <row r="43" ht="13.5" customHeight="1">
      <c r="A43" s="2" t="n">
        <v>46069</v>
      </c>
      <c r="B43" s="3" t="inlineStr">
        <is>
          <t>RAUZY Max</t>
        </is>
      </c>
      <c r="C43" s="3" t="inlineStr">
        <is>
          <t>IN26020142</t>
        </is>
      </c>
      <c r="D43" s="3" t="inlineStr">
        <is>
          <t>Agrégats</t>
        </is>
      </c>
      <c r="E43" s="4" t="n">
        <v>48000</v>
      </c>
      <c r="F43" s="4" t="n">
        <v>7680</v>
      </c>
      <c r="G43" s="4" t="n"/>
      <c r="H43" s="4" t="n"/>
      <c r="I43" s="4">
        <f>F43+G43+H43</f>
        <v/>
      </c>
      <c r="J43" s="4">
        <f>I43+E43</f>
        <v/>
      </c>
    </row>
    <row r="44" ht="13.5" customHeight="1">
      <c r="A44" s="5" t="n">
        <v>46070</v>
      </c>
      <c r="B44" s="6" t="inlineStr">
        <is>
          <t>TOA Mui</t>
        </is>
      </c>
      <c r="C44" s="6" t="inlineStr">
        <is>
          <t>IN26020143</t>
        </is>
      </c>
      <c r="D44" s="6" t="inlineStr">
        <is>
          <t>Agrégats</t>
        </is>
      </c>
      <c r="E44" s="7" t="n">
        <v>29500</v>
      </c>
      <c r="F44" s="7" t="n">
        <v>3840</v>
      </c>
      <c r="G44" s="7" t="n">
        <v>715</v>
      </c>
      <c r="H44" s="7" t="n"/>
      <c r="I44" s="4">
        <f>F44+G44+H44</f>
        <v/>
      </c>
      <c r="J44" s="4">
        <f>I44+E44</f>
        <v/>
      </c>
    </row>
    <row r="45" ht="13.5" customHeight="1">
      <c r="A45" s="2" t="n">
        <v>46070</v>
      </c>
      <c r="B45" s="3" t="inlineStr">
        <is>
          <t>PORLIER Moetu</t>
        </is>
      </c>
      <c r="C45" s="3" t="inlineStr">
        <is>
          <t>IN26020144</t>
        </is>
      </c>
      <c r="D45" s="3" t="inlineStr">
        <is>
          <t>Agrégats</t>
        </is>
      </c>
      <c r="E45" s="4" t="n">
        <v>74000</v>
      </c>
      <c r="F45" s="4" t="n">
        <v>10240</v>
      </c>
      <c r="G45" s="4" t="n">
        <v>1300</v>
      </c>
      <c r="H45" s="4" t="n"/>
      <c r="I45" s="4">
        <f>F45+G45+H45</f>
        <v/>
      </c>
      <c r="J45" s="4">
        <f>I45+E45</f>
        <v/>
      </c>
    </row>
    <row r="46" ht="13.5" customHeight="1">
      <c r="A46" s="5" t="n">
        <v>46071</v>
      </c>
      <c r="B46" s="6" t="inlineStr">
        <is>
          <t>TIMAU Heiani</t>
        </is>
      </c>
      <c r="C46" s="6" t="inlineStr">
        <is>
          <t>IN26020145</t>
        </is>
      </c>
      <c r="D46" s="6" t="inlineStr">
        <is>
          <t>Agrégats</t>
        </is>
      </c>
      <c r="E46" s="7" t="n">
        <v>92000</v>
      </c>
      <c r="F46" s="7" t="n">
        <v>12800</v>
      </c>
      <c r="G46" s="7" t="n">
        <v>1560</v>
      </c>
      <c r="H46" s="7" t="n"/>
      <c r="I46" s="4">
        <f>F46+G46+H46</f>
        <v/>
      </c>
      <c r="J46" s="4">
        <f>I46+E46</f>
        <v/>
      </c>
    </row>
    <row r="47" ht="13.5" customHeight="1">
      <c r="A47" s="2" t="n">
        <v>46071</v>
      </c>
      <c r="B47" s="3" t="inlineStr">
        <is>
          <t>MENDIOLA Jacques</t>
        </is>
      </c>
      <c r="C47" s="3" t="inlineStr">
        <is>
          <t>IN26020146</t>
        </is>
      </c>
      <c r="D47" s="3" t="inlineStr">
        <is>
          <t>Agrégats</t>
        </is>
      </c>
      <c r="E47" s="4" t="n">
        <v>21500</v>
      </c>
      <c r="F47" s="4" t="n">
        <v>2560</v>
      </c>
      <c r="G47" s="4" t="n">
        <v>715</v>
      </c>
      <c r="H47" s="4" t="n"/>
      <c r="I47" s="4">
        <f>F47+G47+H47</f>
        <v/>
      </c>
      <c r="J47" s="4">
        <f>I47+E47</f>
        <v/>
      </c>
    </row>
    <row r="48" ht="13.5" customHeight="1">
      <c r="A48" s="2" t="n">
        <v>46072</v>
      </c>
      <c r="B48" s="3" t="inlineStr">
        <is>
          <t>VILLA ENATA</t>
        </is>
      </c>
      <c r="C48" s="3" t="inlineStr">
        <is>
          <t>IN26020149</t>
        </is>
      </c>
      <c r="D48" s="3" t="inlineStr">
        <is>
          <t>Agrégats</t>
        </is>
      </c>
      <c r="E48" s="4" t="n">
        <v>56000</v>
      </c>
      <c r="F48" s="4" t="n">
        <v>8960</v>
      </c>
      <c r="G48" s="4" t="n"/>
      <c r="H48" s="4" t="n"/>
      <c r="I48" s="4">
        <f>F48+G48+H48</f>
        <v/>
      </c>
      <c r="J48" s="4">
        <f>I48+E48</f>
        <v/>
      </c>
    </row>
    <row r="49" ht="13.5" customHeight="1">
      <c r="A49" s="5" t="n">
        <v>46076</v>
      </c>
      <c r="B49" s="6" t="inlineStr">
        <is>
          <t>Entreprise SHAN</t>
        </is>
      </c>
      <c r="C49" s="6" t="inlineStr">
        <is>
          <t>IN26020150</t>
        </is>
      </c>
      <c r="D49" s="6" t="inlineStr">
        <is>
          <t>Agrégats</t>
        </is>
      </c>
      <c r="E49" s="7" t="n">
        <v>37500</v>
      </c>
      <c r="F49" s="7" t="n">
        <v>5120</v>
      </c>
      <c r="G49" s="7" t="n">
        <v>715</v>
      </c>
      <c r="H49" s="7" t="n"/>
      <c r="I49" s="4">
        <f>F49+G49+H49</f>
        <v/>
      </c>
      <c r="J49" s="4">
        <f>I49+E49</f>
        <v/>
      </c>
    </row>
    <row r="50" ht="13.5" customHeight="1">
      <c r="A50" s="2" t="n">
        <v>46076</v>
      </c>
      <c r="B50" s="3" t="inlineStr">
        <is>
          <t>BENNETT Hélène</t>
        </is>
      </c>
      <c r="C50" s="3" t="inlineStr">
        <is>
          <t>IN26020151</t>
        </is>
      </c>
      <c r="D50" s="3" t="inlineStr">
        <is>
          <t>Agrégats</t>
        </is>
      </c>
      <c r="E50" s="4" t="n">
        <v>21500</v>
      </c>
      <c r="F50" s="4" t="n">
        <v>2560</v>
      </c>
      <c r="G50" s="4" t="n">
        <v>715</v>
      </c>
      <c r="H50" s="4" t="n"/>
      <c r="I50" s="4">
        <f>F50+G50+H50</f>
        <v/>
      </c>
      <c r="J50" s="4">
        <f>I50+E50</f>
        <v/>
      </c>
    </row>
    <row r="51" ht="13.5" customHeight="1">
      <c r="A51" s="5" t="n">
        <v>46079</v>
      </c>
      <c r="B51" s="6" t="inlineStr">
        <is>
          <t>LECORDIER Serge</t>
        </is>
      </c>
      <c r="C51" s="6" t="inlineStr">
        <is>
          <t>IN26020152</t>
        </is>
      </c>
      <c r="D51" s="6" t="inlineStr">
        <is>
          <t>Agrégats</t>
        </is>
      </c>
      <c r="E51" s="7" t="n">
        <v>48000</v>
      </c>
      <c r="F51" s="7" t="n">
        <v>7680</v>
      </c>
      <c r="G51" s="7" t="n"/>
      <c r="H51" s="7" t="n"/>
      <c r="I51" s="4">
        <f>F51+G51+H51</f>
        <v/>
      </c>
      <c r="J51" s="4">
        <f>I51+E51</f>
        <v/>
      </c>
    </row>
    <row r="52" ht="13.5" customHeight="1">
      <c r="A52" s="2" t="n">
        <v>46083</v>
      </c>
      <c r="B52" s="3" t="inlineStr">
        <is>
          <t>KAUTAI Léonard</t>
        </is>
      </c>
      <c r="C52" s="3" t="inlineStr">
        <is>
          <t>IN26030153</t>
        </is>
      </c>
      <c r="D52" s="3" t="inlineStr">
        <is>
          <t>Agrégats</t>
        </is>
      </c>
      <c r="E52" s="4" t="n">
        <v>51000</v>
      </c>
      <c r="F52" s="4" t="n">
        <v>6400</v>
      </c>
      <c r="G52" s="4" t="n">
        <v>1430</v>
      </c>
      <c r="H52" s="4" t="n"/>
      <c r="I52" s="4">
        <f>F52+G52+H52</f>
        <v/>
      </c>
      <c r="J52" s="4">
        <f>I52+E52</f>
        <v/>
      </c>
    </row>
    <row r="53" ht="13.5" customHeight="1">
      <c r="A53" s="5" t="n">
        <v>46083</v>
      </c>
      <c r="B53" s="6" t="inlineStr">
        <is>
          <t>BONNO Evelyne</t>
        </is>
      </c>
      <c r="C53" s="6" t="inlineStr">
        <is>
          <t>IN26030154</t>
        </is>
      </c>
      <c r="D53" s="6" t="inlineStr">
        <is>
          <t>Agrégats</t>
        </is>
      </c>
      <c r="E53" s="7" t="n">
        <v>29500</v>
      </c>
      <c r="F53" s="7" t="n">
        <v>3840</v>
      </c>
      <c r="G53" s="7" t="n">
        <v>715</v>
      </c>
      <c r="H53" s="7" t="n"/>
      <c r="I53" s="4">
        <f>F53+G53+H53</f>
        <v/>
      </c>
      <c r="J53" s="4">
        <f>I53+E53</f>
        <v/>
      </c>
    </row>
    <row r="54" ht="13.5" customHeight="1">
      <c r="A54" s="2" t="n">
        <v>46083</v>
      </c>
      <c r="B54" s="3" t="inlineStr">
        <is>
          <t>Entreprise GROUPE ATIHAI</t>
        </is>
      </c>
      <c r="C54" s="3" t="inlineStr">
        <is>
          <t>IN26030155</t>
        </is>
      </c>
      <c r="D54" s="3" t="inlineStr">
        <is>
          <t>Agrégats</t>
        </is>
      </c>
      <c r="E54" s="4" t="n">
        <v>48000</v>
      </c>
      <c r="F54" s="4" t="n">
        <v>7680</v>
      </c>
      <c r="G54" s="4" t="n"/>
      <c r="H54" s="4" t="n"/>
      <c r="I54" s="4">
        <f>F54+G54+H54</f>
        <v/>
      </c>
      <c r="J54" s="4">
        <f>I54+E54</f>
        <v/>
      </c>
    </row>
    <row r="55" ht="13.5" customHeight="1">
      <c r="A55" s="5" t="n">
        <v>46084</v>
      </c>
      <c r="B55" s="6" t="inlineStr">
        <is>
          <t>HEITAA Antonio</t>
        </is>
      </c>
      <c r="C55" s="6" t="inlineStr">
        <is>
          <t>IN26030156</t>
        </is>
      </c>
      <c r="D55" s="6" t="inlineStr">
        <is>
          <t>Agrégats</t>
        </is>
      </c>
      <c r="E55" s="7" t="n">
        <v>90000</v>
      </c>
      <c r="F55" s="7" t="n">
        <v>12800</v>
      </c>
      <c r="G55" s="7" t="n">
        <v>1300</v>
      </c>
      <c r="H55" s="7" t="n"/>
      <c r="I55" s="4">
        <f>F55+G55+H55</f>
        <v/>
      </c>
      <c r="J55" s="4">
        <f>I55+E55</f>
        <v/>
      </c>
    </row>
    <row r="56" ht="13.5" customHeight="1">
      <c r="A56" s="2" t="n">
        <v>46085</v>
      </c>
      <c r="B56" s="3" t="inlineStr">
        <is>
          <t>AUTUCHE Naiki</t>
        </is>
      </c>
      <c r="C56" s="3" t="inlineStr">
        <is>
          <t>IN26030157</t>
        </is>
      </c>
      <c r="D56" s="3" t="inlineStr">
        <is>
          <t>Agrégats</t>
        </is>
      </c>
      <c r="E56" s="4" t="n">
        <v>30500</v>
      </c>
      <c r="F56" s="4" t="n">
        <v>3840</v>
      </c>
      <c r="G56" s="4" t="n">
        <v>845</v>
      </c>
      <c r="H56" s="4" t="n"/>
      <c r="I56" s="4">
        <f>F56+G56+H56</f>
        <v/>
      </c>
      <c r="J56" s="4">
        <f>I56+E56</f>
        <v/>
      </c>
    </row>
    <row r="57" ht="13.5" customHeight="1">
      <c r="A57" s="5" t="n">
        <v>46085</v>
      </c>
      <c r="B57" s="6" t="inlineStr">
        <is>
          <t>Entreprise GROUPE ATIHAI</t>
        </is>
      </c>
      <c r="C57" s="6" t="inlineStr">
        <is>
          <t>IN26030158</t>
        </is>
      </c>
      <c r="D57" s="6" t="inlineStr">
        <is>
          <t>Agrégats</t>
        </is>
      </c>
      <c r="E57" s="7" t="n">
        <v>51448</v>
      </c>
      <c r="F57" s="7">
        <f>E57*0.16</f>
        <v/>
      </c>
      <c r="G57" s="7" t="n"/>
      <c r="H57" s="7" t="n"/>
      <c r="I57" s="4">
        <f>F57+G57+H57</f>
        <v/>
      </c>
      <c r="J57" s="4">
        <f>I57+E57</f>
        <v/>
      </c>
    </row>
    <row r="58" ht="13.5" customHeight="1">
      <c r="A58" s="2" t="n">
        <v>46087</v>
      </c>
      <c r="B58" s="3" t="inlineStr">
        <is>
          <t>PAUTEHA Gérard</t>
        </is>
      </c>
      <c r="C58" s="3" t="inlineStr">
        <is>
          <t>IN26030159</t>
        </is>
      </c>
      <c r="D58" s="3" t="inlineStr">
        <is>
          <t>Agrégats</t>
        </is>
      </c>
      <c r="E58" s="4" t="n">
        <v>32500</v>
      </c>
      <c r="F58" s="4" t="n">
        <v>3840</v>
      </c>
      <c r="G58" s="4" t="n">
        <v>1105</v>
      </c>
      <c r="H58" s="4" t="n"/>
      <c r="I58" s="4">
        <f>F58+G58+H58</f>
        <v/>
      </c>
      <c r="J58" s="4">
        <f>I58+E58</f>
        <v/>
      </c>
    </row>
    <row r="59" ht="13.5" customHeight="1">
      <c r="A59" s="5" t="n">
        <v>46087</v>
      </c>
      <c r="B59" s="6" t="inlineStr">
        <is>
          <t>RAUZY Max</t>
        </is>
      </c>
      <c r="C59" s="6" t="inlineStr">
        <is>
          <t>IN26030160</t>
        </is>
      </c>
      <c r="D59" s="6" t="inlineStr">
        <is>
          <t>Agrégats</t>
        </is>
      </c>
      <c r="E59" s="7" t="n">
        <v>16000</v>
      </c>
      <c r="F59" s="7" t="n">
        <v>2560</v>
      </c>
      <c r="G59" s="7" t="n"/>
      <c r="H59" s="7" t="n"/>
      <c r="I59" s="4">
        <f>F59+G59+H59</f>
        <v/>
      </c>
      <c r="J59" s="4">
        <f>I59+E59</f>
        <v/>
      </c>
    </row>
    <row r="60" ht="13.5" customHeight="1">
      <c r="A60" s="2" t="n">
        <v>46090</v>
      </c>
      <c r="B60" s="3" t="inlineStr">
        <is>
          <t>PAHOEANI Stanislas</t>
        </is>
      </c>
      <c r="C60" s="3" t="inlineStr">
        <is>
          <t>IN26030161</t>
        </is>
      </c>
      <c r="D60" s="3" t="inlineStr">
        <is>
          <t>Agrégats</t>
        </is>
      </c>
      <c r="E60" s="4" t="n">
        <v>38966</v>
      </c>
      <c r="F60" s="4" t="n">
        <v>6234</v>
      </c>
      <c r="G60" s="4" t="n"/>
      <c r="H60" s="4" t="n"/>
      <c r="I60" s="4">
        <f>F60+G60+H60</f>
        <v/>
      </c>
      <c r="J60" s="4">
        <f>I60+E60</f>
        <v/>
      </c>
    </row>
    <row r="61" ht="13.5" customHeight="1">
      <c r="A61" s="5" t="n">
        <v>46090</v>
      </c>
      <c r="B61" s="6" t="inlineStr">
        <is>
          <t>RAUZY Max</t>
        </is>
      </c>
      <c r="C61" s="6" t="inlineStr">
        <is>
          <t>IN26030162</t>
        </is>
      </c>
      <c r="D61" s="6" t="inlineStr">
        <is>
          <t>Agrégats</t>
        </is>
      </c>
      <c r="E61" s="7" t="n">
        <v>16000</v>
      </c>
      <c r="F61" s="7" t="n">
        <v>2560</v>
      </c>
      <c r="G61" s="7" t="n"/>
      <c r="H61" s="7" t="n"/>
      <c r="I61" s="4">
        <f>F61+G61+H61</f>
        <v/>
      </c>
      <c r="J61" s="4">
        <f>I61+E61</f>
        <v/>
      </c>
    </row>
    <row r="62" ht="13.5" customHeight="1">
      <c r="A62" s="2" t="n">
        <v>46090</v>
      </c>
      <c r="B62" s="3" t="inlineStr">
        <is>
          <t>BARSINAS Teiki</t>
        </is>
      </c>
      <c r="C62" s="3" t="inlineStr">
        <is>
          <t>IN26030163</t>
        </is>
      </c>
      <c r="D62" s="3" t="inlineStr">
        <is>
          <t>Agrégats</t>
        </is>
      </c>
      <c r="E62" s="4" t="n">
        <v>30500</v>
      </c>
      <c r="F62" s="4" t="n">
        <v>3840</v>
      </c>
      <c r="G62" s="4" t="n">
        <v>845</v>
      </c>
      <c r="H62" s="4" t="n"/>
      <c r="I62" s="4">
        <f>F62+G62+H62</f>
        <v/>
      </c>
      <c r="J62" s="4">
        <f>I62+E62</f>
        <v/>
      </c>
    </row>
    <row r="63" ht="13.5" customHeight="1">
      <c r="A63" s="5" t="n">
        <v>46099</v>
      </c>
      <c r="B63" s="6" t="inlineStr">
        <is>
          <t>Entreprise GROUPE ATIHAI</t>
        </is>
      </c>
      <c r="C63" s="6" t="inlineStr">
        <is>
          <t>IN26030164</t>
        </is>
      </c>
      <c r="D63" s="6" t="inlineStr">
        <is>
          <t>Agrégats</t>
        </is>
      </c>
      <c r="E63" s="7" t="n">
        <v>96000</v>
      </c>
      <c r="F63" s="7" t="n">
        <v>15360</v>
      </c>
      <c r="G63" s="7" t="n"/>
      <c r="H63" s="7" t="n"/>
      <c r="I63" s="4">
        <f>F63+G63+H63</f>
        <v/>
      </c>
      <c r="J63" s="4">
        <f>I63+E63</f>
        <v/>
      </c>
    </row>
    <row r="64" ht="13.5" customHeight="1">
      <c r="A64" s="2" t="n">
        <v>46105</v>
      </c>
      <c r="B64" s="3" t="inlineStr">
        <is>
          <t>O'CONNOR Kimy</t>
        </is>
      </c>
      <c r="C64" s="3" t="inlineStr">
        <is>
          <t>IN26030165</t>
        </is>
      </c>
      <c r="D64" s="3" t="inlineStr">
        <is>
          <t>Agrégats</t>
        </is>
      </c>
      <c r="E64" s="4" t="n">
        <v>244828</v>
      </c>
      <c r="F64" s="4" t="n">
        <v>31172</v>
      </c>
      <c r="G64" s="4" t="n">
        <v>2600</v>
      </c>
      <c r="H64" s="4" t="n"/>
      <c r="I64" s="4">
        <f>F64+G64+H64</f>
        <v/>
      </c>
      <c r="J64" s="4">
        <f>I64+E64</f>
        <v/>
      </c>
    </row>
    <row r="65" ht="13.5" customHeight="1">
      <c r="A65" s="5" t="n">
        <v>46106</v>
      </c>
      <c r="B65" s="6" t="inlineStr">
        <is>
          <t>TIMAU Poeeinui</t>
        </is>
      </c>
      <c r="C65" s="6" t="inlineStr">
        <is>
          <t>IN26030166</t>
        </is>
      </c>
      <c r="D65" s="6" t="inlineStr">
        <is>
          <t>Agrégats</t>
        </is>
      </c>
      <c r="E65" s="7" t="n">
        <v>26283</v>
      </c>
      <c r="F65" s="7" t="n">
        <v>3117</v>
      </c>
      <c r="G65" s="7" t="n">
        <v>650</v>
      </c>
      <c r="H65" s="7" t="n"/>
      <c r="I65" s="4">
        <f>F65+G65+H65</f>
        <v/>
      </c>
      <c r="J65" s="4">
        <f>I65+E65</f>
        <v/>
      </c>
    </row>
    <row r="66" ht="13.5" customHeight="1">
      <c r="A66" s="2" t="n">
        <v>46107</v>
      </c>
      <c r="B66" s="3" t="inlineStr">
        <is>
          <t>SYLVAIN Joseph</t>
        </is>
      </c>
      <c r="C66" s="3" t="inlineStr">
        <is>
          <t>IN26030167</t>
        </is>
      </c>
      <c r="D66" s="3" t="inlineStr">
        <is>
          <t>Agrégats</t>
        </is>
      </c>
      <c r="E66" s="4" t="n">
        <v>48000</v>
      </c>
      <c r="F66" s="4" t="n">
        <v>7680</v>
      </c>
      <c r="G66" s="4" t="n"/>
      <c r="H66" s="4" t="n"/>
      <c r="I66" s="4">
        <f>F66+G66+H66</f>
        <v/>
      </c>
      <c r="J66" s="4">
        <f>I66+E66</f>
        <v/>
      </c>
    </row>
    <row r="67" ht="13.5" customHeight="1">
      <c r="A67" s="5" t="n">
        <v>46108</v>
      </c>
      <c r="B67" s="6" t="inlineStr">
        <is>
          <t>BENNETT Hélène</t>
        </is>
      </c>
      <c r="C67" s="6" t="inlineStr">
        <is>
          <t>IN26030168</t>
        </is>
      </c>
      <c r="D67" s="6" t="inlineStr">
        <is>
          <t>Agrégats</t>
        </is>
      </c>
      <c r="E67" s="7" t="n">
        <v>29500</v>
      </c>
      <c r="F67" s="7" t="n">
        <v>3840</v>
      </c>
      <c r="G67" s="7" t="n">
        <v>715</v>
      </c>
      <c r="H67" s="7" t="n"/>
      <c r="I67" s="4">
        <f>F67+G67+H67</f>
        <v/>
      </c>
      <c r="J67" s="4">
        <f>I67+E67</f>
        <v/>
      </c>
    </row>
    <row r="68" ht="13.5" customHeight="1">
      <c r="A68" s="2" t="n">
        <v>46111</v>
      </c>
      <c r="B68" s="3" t="inlineStr">
        <is>
          <t>TEHAAMOANA Jean-Noël</t>
        </is>
      </c>
      <c r="C68" s="3" t="inlineStr">
        <is>
          <t>IN26030169</t>
        </is>
      </c>
      <c r="D68" s="3" t="inlineStr">
        <is>
          <t>Agrégats</t>
        </is>
      </c>
      <c r="E68" s="4" t="n">
        <v>90000</v>
      </c>
      <c r="F68" s="4" t="n">
        <v>12800</v>
      </c>
      <c r="G68" s="4" t="n">
        <v>1300</v>
      </c>
      <c r="H68" s="4" t="n"/>
      <c r="I68" s="4">
        <f>F68+G68+H68</f>
        <v/>
      </c>
      <c r="J68" s="4">
        <f>I68+E68</f>
        <v/>
      </c>
    </row>
    <row r="69" ht="13.5" customHeight="1">
      <c r="A69" s="5" t="n">
        <v>46111</v>
      </c>
      <c r="B69" s="6" t="inlineStr">
        <is>
          <t>RAUZY Max</t>
        </is>
      </c>
      <c r="C69" s="6" t="inlineStr">
        <is>
          <t>IN26030170</t>
        </is>
      </c>
      <c r="D69" s="6" t="inlineStr">
        <is>
          <t>Agrégats</t>
        </is>
      </c>
      <c r="E69" s="7" t="n">
        <v>16000</v>
      </c>
      <c r="F69" s="7" t="n">
        <v>2560</v>
      </c>
      <c r="G69" s="7" t="n"/>
      <c r="H69" s="7" t="n"/>
      <c r="I69" s="4">
        <f>F69+G69+H69</f>
        <v/>
      </c>
      <c r="J69" s="4">
        <f>I69+E69</f>
        <v/>
      </c>
    </row>
    <row r="70" ht="15.75" customHeight="1">
      <c r="A70" s="40" t="inlineStr">
        <is>
          <t>TOTAUX VENTES</t>
        </is>
      </c>
      <c r="B70" s="51" t="n"/>
      <c r="C70" s="51" t="n"/>
      <c r="D70" s="52" t="n"/>
      <c r="E70" s="14">
        <f>SUM(E27:E69)</f>
        <v/>
      </c>
      <c r="F70" s="14">
        <f>SUM(F27:F69)</f>
        <v/>
      </c>
      <c r="G70" s="14">
        <f>SUM(G27:G69)</f>
        <v/>
      </c>
      <c r="H70" s="14">
        <f>SUM(H27:H69)</f>
        <v/>
      </c>
      <c r="I70" s="14">
        <f>SUM(I27:I69)</f>
        <v/>
      </c>
      <c r="J70" s="14">
        <f>SUM(J27:J69)</f>
        <v/>
      </c>
    </row>
    <row r="72" ht="15" customHeight="1">
      <c r="A72" s="38" t="inlineStr">
        <is>
          <t>RÉCAPITULATIF — LIAISON AVEC LA DÉCLARATION TVA</t>
        </is>
      </c>
      <c r="B72" s="50" t="n"/>
      <c r="C72" s="50" t="n"/>
      <c r="D72" s="22" t="n"/>
      <c r="E72" s="22" t="n"/>
      <c r="F72" s="49" t="n"/>
      <c r="G72" s="49" t="n"/>
      <c r="H72" s="22" t="n"/>
      <c r="I72" s="22" t="n"/>
      <c r="J72" s="22" t="n"/>
      <c r="K72" s="22" t="n"/>
      <c r="L72" s="22" t="n"/>
    </row>
    <row r="73" ht="13.5" customHeight="1">
      <c r="A73" s="45" t="inlineStr">
        <is>
          <t>Report crédit TVA du trimestre précédent (L14)</t>
        </is>
      </c>
      <c r="B73" s="53" t="n"/>
      <c r="C73" s="24">
        <f>'2025T4'!C94</f>
        <v/>
      </c>
      <c r="D73" s="25" t="n"/>
    </row>
    <row r="74" ht="13.5" customHeight="1">
      <c r="A74" s="45" t="inlineStr">
        <is>
          <t>TVA exigible — Total ventes (L10 déclaration)</t>
        </is>
      </c>
      <c r="B74" s="53" t="n"/>
      <c r="C74" s="24">
        <f>I70</f>
        <v/>
      </c>
      <c r="D74" s="25" t="n"/>
    </row>
    <row r="75" ht="13.5" customHeight="1">
      <c r="A75" s="45" t="inlineStr">
        <is>
          <t>L11 — TVA sur immobilisations</t>
        </is>
      </c>
      <c r="B75" s="53" t="n"/>
      <c r="C75" s="24">
        <f>I16</f>
        <v/>
      </c>
      <c r="D75" s="25" t="n"/>
    </row>
    <row r="76" ht="13.5" customHeight="1">
      <c r="A76" s="45" t="inlineStr">
        <is>
          <t>L12 — TVA sur autres biens et services</t>
        </is>
      </c>
      <c r="B76" s="53" t="n"/>
      <c r="C76" s="24">
        <f>I23-I16</f>
        <v/>
      </c>
      <c r="D76" s="25" t="n"/>
      <c r="G76" s="48" t="n"/>
    </row>
    <row r="77" ht="13.5" customHeight="1">
      <c r="A77" s="45" t="inlineStr">
        <is>
          <t>L15 — Total TVA déductible (L11+L12+L14)</t>
        </is>
      </c>
      <c r="B77" s="53" t="n"/>
      <c r="C77" s="24">
        <f>C76+C75+C73</f>
        <v/>
      </c>
      <c r="D77" s="25" t="n"/>
    </row>
    <row r="78" ht="13.5" customHeight="1">
      <c r="A78" s="45" t="inlineStr">
        <is>
          <t>L16 — Crédit de TVA (L15 - L10)</t>
        </is>
      </c>
      <c r="B78" s="53" t="n"/>
      <c r="C78" s="24">
        <f>C77-C74</f>
        <v/>
      </c>
      <c r="D78" s="25" t="n"/>
    </row>
    <row r="79" ht="13.5" customHeight="1">
      <c r="A79" s="45" t="inlineStr">
        <is>
          <t>L17 — Remboursement demandé</t>
        </is>
      </c>
      <c r="B79" s="53" t="n"/>
      <c r="C79" s="24" t="n">
        <v>12237591</v>
      </c>
      <c r="D79" s="25" t="n"/>
    </row>
    <row r="80" ht="13.5" customHeight="1">
      <c r="A80" s="45" t="inlineStr">
        <is>
          <t>L18 — Crédit à reporter sur prochaine déclaration</t>
        </is>
      </c>
      <c r="B80" s="53" t="n"/>
      <c r="C80" s="24">
        <f>C78-C79</f>
        <v/>
      </c>
      <c r="D80" s="25" t="n"/>
    </row>
    <row r="82" ht="13.5" customHeight="1">
      <c r="A82" s="42" t="inlineStr">
        <is>
          <t>LÉGENDE : Fond jaune = immobilisation | Fond orange = facture avec point d'attention | Toutes les factures ont été acquittées sauf mention contraire</t>
        </is>
      </c>
    </row>
  </sheetData>
  <autoFilter ref="A4:L22"/>
  <mergeCells count="15">
    <mergeCell ref="A1:J1"/>
    <mergeCell ref="A70:D70"/>
    <mergeCell ref="A78:B78"/>
    <mergeCell ref="A82:L82"/>
    <mergeCell ref="A23:D23"/>
    <mergeCell ref="A73:B73"/>
    <mergeCell ref="A76:B76"/>
    <mergeCell ref="A3:J3"/>
    <mergeCell ref="A75:B75"/>
    <mergeCell ref="A74:B74"/>
    <mergeCell ref="A80:B80"/>
    <mergeCell ref="A79:B79"/>
    <mergeCell ref="A25:J25"/>
    <mergeCell ref="A77:B77"/>
    <mergeCell ref="A72:C72"/>
  </mergeCells>
  <printOptions horizontalCentered="1"/>
  <pageMargins left="0.3" right="0.3" top="0.4" bottom="0.4" header="0.2" footer="0.2"/>
  <pageSetup orientation="landscape" paperSize="9" scale="45" fitToHeight="1" fitToWidth="1" horizontalDpi="300" verticalDpi="300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L96"/>
  <sheetViews>
    <sheetView zoomScaleNormal="100" workbookViewId="0">
      <pane ySplit="4" topLeftCell="A5" activePane="bottomLeft" state="frozen"/>
      <selection pane="bottomLeft" activeCell="E15" sqref="E15"/>
    </sheetView>
  </sheetViews>
  <sheetFormatPr baseColWidth="10" defaultColWidth="8.6640625" defaultRowHeight="15"/>
  <cols>
    <col width="12" customWidth="1" min="1" max="1"/>
    <col width="36" customWidth="1" min="2" max="2"/>
    <col width="26" customWidth="1" min="3" max="3"/>
    <col width="40" customWidth="1" min="4" max="4"/>
    <col width="14" customWidth="1" min="5" max="5"/>
    <col width="12" customWidth="1" min="6" max="7"/>
    <col width="10" customWidth="1" min="8" max="8"/>
    <col width="14" customWidth="1" min="9" max="10"/>
    <col width="18" customWidth="1" min="11" max="11"/>
    <col width="28" customWidth="1" min="12" max="12"/>
  </cols>
  <sheetData>
    <row r="1" ht="18" customHeight="1">
      <c r="A1" s="36" t="inlineStr">
        <is>
          <t>2025 - TRIMESTRE 4 - SAS TAHAUKU BNB G20069</t>
        </is>
      </c>
    </row>
    <row r="3" ht="15" customHeight="1">
      <c r="A3" s="43" t="inlineStr">
        <is>
          <t>FACTURES D'ACHATS AVEC TVA</t>
        </is>
      </c>
    </row>
    <row r="4" ht="31.5" customHeight="1">
      <c r="A4" s="1" t="inlineStr">
        <is>
          <t>DATE</t>
        </is>
      </c>
      <c r="B4" s="1" t="inlineStr">
        <is>
          <t>FOURNISSEURS</t>
        </is>
      </c>
      <c r="C4" s="1" t="inlineStr">
        <is>
          <t>FACTURES</t>
        </is>
      </c>
      <c r="D4" s="1" t="inlineStr">
        <is>
          <t>OBJET</t>
        </is>
      </c>
      <c r="E4" s="1" t="inlineStr">
        <is>
          <t>TOTAL HT</t>
        </is>
      </c>
      <c r="F4" s="1" t="inlineStr">
        <is>
          <t>TVA 16%</t>
        </is>
      </c>
      <c r="G4" s="1" t="inlineStr">
        <is>
          <t>TVA 13%</t>
        </is>
      </c>
      <c r="H4" s="1" t="inlineStr">
        <is>
          <t>TVA 5%</t>
        </is>
      </c>
      <c r="I4" s="1" t="inlineStr">
        <is>
          <t>TOTAL TVA</t>
        </is>
      </c>
      <c r="J4" s="1" t="inlineStr">
        <is>
          <t>TOTAL TTC</t>
        </is>
      </c>
      <c r="K4" s="1" t="inlineStr">
        <is>
          <t>NATURE</t>
        </is>
      </c>
      <c r="L4" s="1" t="inlineStr">
        <is>
          <t>OBSERVATION</t>
        </is>
      </c>
    </row>
    <row r="5" ht="26" customHeight="1">
      <c r="A5" s="8" t="n">
        <v>45930</v>
      </c>
      <c r="B5" s="9" t="inlineStr">
        <is>
          <t>SOPADEP</t>
        </is>
      </c>
      <c r="C5" s="9" t="inlineStr">
        <is>
          <t>INDECO VI IDVI52501</t>
        </is>
      </c>
      <c r="D5" s="9" t="inlineStr">
        <is>
          <t>BRH INDECO HP 5000</t>
        </is>
      </c>
      <c r="E5" s="16" t="n">
        <v>8300000</v>
      </c>
      <c r="F5" s="16" t="n">
        <v>1316800</v>
      </c>
      <c r="G5" s="16" t="n"/>
      <c r="H5" s="16" t="n"/>
      <c r="I5" s="16" t="n">
        <v>1316800</v>
      </c>
      <c r="J5" s="16" t="n">
        <v>9616800</v>
      </c>
      <c r="K5" s="9" t="inlineStr">
        <is>
          <t>Immobilisation</t>
        </is>
      </c>
      <c r="L5" s="9" t="inlineStr">
        <is>
          <t>Base imposable=8230000 (transport 70000F non soumis)</t>
        </is>
      </c>
    </row>
    <row r="6" ht="13.5" customHeight="1">
      <c r="A6" s="5" t="n">
        <v>45931</v>
      </c>
      <c r="B6" s="6" t="inlineStr">
        <is>
          <t>FIT</t>
        </is>
      </c>
      <c r="C6" s="6" t="inlineStr">
        <is>
          <t>F1059390</t>
        </is>
      </c>
      <c r="D6" s="6" t="inlineStr">
        <is>
          <t>Outillages</t>
        </is>
      </c>
      <c r="E6" s="17" t="n">
        <v>5828</v>
      </c>
      <c r="F6" s="17" t="n">
        <v>932</v>
      </c>
      <c r="G6" s="17" t="n"/>
      <c r="H6" s="17" t="n"/>
      <c r="I6" s="17" t="n">
        <v>932</v>
      </c>
      <c r="J6" s="17" t="n">
        <v>6760</v>
      </c>
      <c r="K6" s="6" t="inlineStr">
        <is>
          <t>Biens &amp; services</t>
        </is>
      </c>
      <c r="L6" s="6" t="n"/>
    </row>
    <row r="7" ht="13.5" customHeight="1">
      <c r="A7" s="2" t="n">
        <v>45932</v>
      </c>
      <c r="B7" s="3" t="inlineStr">
        <is>
          <t>SOPADEP</t>
        </is>
      </c>
      <c r="C7" s="3" t="inlineStr">
        <is>
          <t>FS4MA118034</t>
        </is>
      </c>
      <c r="D7" s="3" t="inlineStr">
        <is>
          <t>Durite</t>
        </is>
      </c>
      <c r="E7" s="18" t="n">
        <v>7283</v>
      </c>
      <c r="F7" s="18" t="n">
        <v>1165</v>
      </c>
      <c r="G7" s="18" t="n"/>
      <c r="H7" s="18" t="n"/>
      <c r="I7" s="18" t="n">
        <v>1165</v>
      </c>
      <c r="J7" s="18" t="n">
        <v>8448</v>
      </c>
      <c r="K7" s="3" t="inlineStr">
        <is>
          <t>Biens &amp; services</t>
        </is>
      </c>
      <c r="L7" s="3" t="n"/>
    </row>
    <row r="8" ht="13.5" customHeight="1">
      <c r="A8" s="5" t="n">
        <v>45937</v>
      </c>
      <c r="B8" s="6" t="inlineStr">
        <is>
          <t>COMPTA&amp;GESTION</t>
        </is>
      </c>
      <c r="C8" s="6" t="inlineStr">
        <is>
          <t>F2532 AOUT-SEPT</t>
        </is>
      </c>
      <c r="D8" s="6" t="inlineStr">
        <is>
          <t>Gestion comptable août-septembre 2025</t>
        </is>
      </c>
      <c r="E8" s="17" t="n">
        <v>105000</v>
      </c>
      <c r="F8" s="17" t="n"/>
      <c r="G8" s="17" t="n">
        <v>13650</v>
      </c>
      <c r="H8" s="17" t="n"/>
      <c r="I8" s="17" t="n">
        <v>13650</v>
      </c>
      <c r="J8" s="17" t="n">
        <v>118650</v>
      </c>
      <c r="K8" s="6" t="inlineStr">
        <is>
          <t>Biens &amp; services</t>
        </is>
      </c>
      <c r="L8" s="6" t="n"/>
    </row>
    <row r="9" ht="13.5" customHeight="1">
      <c r="A9" s="2" t="n">
        <v>45946</v>
      </c>
      <c r="B9" s="3" t="inlineStr">
        <is>
          <t>PHOTO MARQUISES</t>
        </is>
      </c>
      <c r="C9" s="3" t="inlineStr">
        <is>
          <t>2025-040</t>
        </is>
      </c>
      <c r="D9" s="3" t="inlineStr">
        <is>
          <t>Photographies et vidéos concassage</t>
        </is>
      </c>
      <c r="E9" s="18" t="n">
        <v>79646</v>
      </c>
      <c r="F9" s="18" t="n"/>
      <c r="G9" s="18" t="n">
        <v>10354</v>
      </c>
      <c r="H9" s="18" t="n"/>
      <c r="I9" s="18" t="n">
        <v>10354</v>
      </c>
      <c r="J9" s="18" t="n">
        <v>90000</v>
      </c>
      <c r="K9" s="3" t="inlineStr">
        <is>
          <t>Biens &amp; services</t>
        </is>
      </c>
      <c r="L9" s="3" t="n"/>
    </row>
    <row r="10" ht="13.5" customHeight="1">
      <c r="A10" s="5" t="n">
        <v>45962</v>
      </c>
      <c r="B10" s="6" t="inlineStr">
        <is>
          <t>ENATA TOPO</t>
        </is>
      </c>
      <c r="C10" s="6" t="inlineStr">
        <is>
          <t>SO25084</t>
        </is>
      </c>
      <c r="D10" s="6" t="inlineStr">
        <is>
          <t>Implantation voirie et terrassement A3785 - 2e tronçon</t>
        </is>
      </c>
      <c r="E10" s="17" t="n">
        <v>391500</v>
      </c>
      <c r="F10" s="17" t="n"/>
      <c r="G10" s="17" t="n">
        <v>50895</v>
      </c>
      <c r="H10" s="17" t="n"/>
      <c r="I10" s="17" t="n">
        <v>50895</v>
      </c>
      <c r="J10" s="17" t="n">
        <v>442395</v>
      </c>
      <c r="K10" s="6" t="inlineStr">
        <is>
          <t>Biens &amp; services</t>
        </is>
      </c>
      <c r="L10" s="6" t="n"/>
    </row>
    <row r="11" ht="15.75" customHeight="1" thickBot="1">
      <c r="A11" s="44" t="inlineStr">
        <is>
          <t>TOTAUX ACHATS</t>
        </is>
      </c>
      <c r="B11" s="51" t="n"/>
      <c r="C11" s="51" t="n"/>
      <c r="D11" s="52" t="n"/>
      <c r="E11" s="19">
        <f>SUM(E5:E10)</f>
        <v/>
      </c>
      <c r="F11" s="19">
        <f>SUM(F5:F10)</f>
        <v/>
      </c>
      <c r="G11" s="19">
        <f>SUM(G5:G10)</f>
        <v/>
      </c>
      <c r="H11" s="19">
        <f>SUM(H5:H10)</f>
        <v/>
      </c>
      <c r="I11" s="19">
        <f>SUM(I5:I10)</f>
        <v/>
      </c>
      <c r="J11" s="19">
        <f>SUM(J5:J10)</f>
        <v/>
      </c>
      <c r="K11" s="20" t="n"/>
      <c r="L11" s="20" t="n"/>
    </row>
    <row r="13" ht="15" customHeight="1">
      <c r="A13" s="46" t="inlineStr">
        <is>
          <t>FACTURES DE VENTES</t>
        </is>
      </c>
    </row>
    <row r="14" ht="30" customHeight="1">
      <c r="A14" s="13" t="inlineStr">
        <is>
          <t>DATE</t>
        </is>
      </c>
      <c r="B14" s="13" t="inlineStr">
        <is>
          <t>CLIENTS</t>
        </is>
      </c>
      <c r="C14" s="13" t="inlineStr">
        <is>
          <t>FACTURES</t>
        </is>
      </c>
      <c r="D14" s="13" t="inlineStr">
        <is>
          <t>OBJET</t>
        </is>
      </c>
      <c r="E14" s="13" t="inlineStr">
        <is>
          <t>TOTAL HT</t>
        </is>
      </c>
      <c r="F14" s="13" t="inlineStr">
        <is>
          <t>TVA 16%</t>
        </is>
      </c>
      <c r="G14" s="13" t="inlineStr">
        <is>
          <t>TVA 13%</t>
        </is>
      </c>
      <c r="H14" s="13" t="inlineStr">
        <is>
          <t>TVA 5%</t>
        </is>
      </c>
      <c r="I14" s="13" t="inlineStr">
        <is>
          <t>TOTAL TVA</t>
        </is>
      </c>
      <c r="J14" s="13" t="inlineStr">
        <is>
          <t>TOTAL TTC</t>
        </is>
      </c>
    </row>
    <row r="15" ht="13.5" customHeight="1">
      <c r="A15" s="2" t="n">
        <v>45932</v>
      </c>
      <c r="B15" s="3" t="inlineStr">
        <is>
          <t>H2O Ingénierie</t>
        </is>
      </c>
      <c r="C15" s="3" t="inlineStr">
        <is>
          <t>IN25100035</t>
        </is>
      </c>
      <c r="D15" s="3" t="inlineStr">
        <is>
          <t>Adduction eau sur Atuona</t>
        </is>
      </c>
      <c r="E15" s="4" t="n">
        <v>405000</v>
      </c>
      <c r="F15" s="4" t="n"/>
      <c r="G15" s="4" t="n">
        <v>52650</v>
      </c>
      <c r="H15" s="4" t="n"/>
      <c r="I15" s="4" t="n">
        <v>52650</v>
      </c>
      <c r="J15" s="4" t="n">
        <v>457650</v>
      </c>
    </row>
    <row r="16" ht="13.5" customHeight="1">
      <c r="A16" s="5" t="n">
        <v>45931</v>
      </c>
      <c r="B16" s="6" t="inlineStr">
        <is>
          <t>HEITAA Gabriel</t>
        </is>
      </c>
      <c r="C16" s="6" t="inlineStr">
        <is>
          <t>IN25100043</t>
        </is>
      </c>
      <c r="D16" s="6" t="inlineStr">
        <is>
          <t>Agrégats</t>
        </is>
      </c>
      <c r="E16" s="7" t="n">
        <v>37000</v>
      </c>
      <c r="F16" s="7" t="n">
        <v>5120</v>
      </c>
      <c r="G16" s="7" t="n">
        <v>650</v>
      </c>
      <c r="H16" s="7" t="n"/>
      <c r="I16" s="7" t="n">
        <v>5770</v>
      </c>
      <c r="J16" s="7" t="n">
        <v>42770</v>
      </c>
    </row>
    <row r="17" ht="13.5" customHeight="1">
      <c r="A17" s="2" t="n">
        <v>45931</v>
      </c>
      <c r="B17" s="3" t="inlineStr">
        <is>
          <t>TEAVANUI ARII SERVICE</t>
        </is>
      </c>
      <c r="C17" s="3" t="inlineStr">
        <is>
          <t>IN25100044</t>
        </is>
      </c>
      <c r="D17" s="3" t="inlineStr">
        <is>
          <t>Agrégats</t>
        </is>
      </c>
      <c r="E17" s="4" t="n">
        <v>450000</v>
      </c>
      <c r="F17" s="4" t="n">
        <v>72000</v>
      </c>
      <c r="G17" s="4" t="n"/>
      <c r="H17" s="4" t="n"/>
      <c r="I17" s="4" t="n">
        <v>72000</v>
      </c>
      <c r="J17" s="4" t="n">
        <v>522000</v>
      </c>
    </row>
    <row r="18" ht="13.5" customHeight="1">
      <c r="A18" s="5" t="n">
        <v>45931</v>
      </c>
      <c r="B18" s="6" t="inlineStr">
        <is>
          <t>BANGELINA Teve</t>
        </is>
      </c>
      <c r="C18" s="6" t="inlineStr">
        <is>
          <t>IN25100046</t>
        </is>
      </c>
      <c r="D18" s="6" t="inlineStr">
        <is>
          <t>Agrégats</t>
        </is>
      </c>
      <c r="E18" s="7" t="n">
        <v>29000</v>
      </c>
      <c r="F18" s="7" t="n">
        <v>3840</v>
      </c>
      <c r="G18" s="7" t="n">
        <v>650</v>
      </c>
      <c r="H18" s="7" t="n"/>
      <c r="I18" s="7" t="n">
        <v>4490</v>
      </c>
      <c r="J18" s="7" t="n">
        <v>33490</v>
      </c>
    </row>
    <row r="19" ht="13.5" customHeight="1">
      <c r="A19" s="2" t="n">
        <v>45933</v>
      </c>
      <c r="B19" s="3" t="inlineStr">
        <is>
          <t>TERAI Vaehina</t>
        </is>
      </c>
      <c r="C19" s="3" t="inlineStr">
        <is>
          <t>IN25100047</t>
        </is>
      </c>
      <c r="D19" s="3" t="inlineStr">
        <is>
          <t>Agrégats</t>
        </is>
      </c>
      <c r="E19" s="4" t="n">
        <v>21500</v>
      </c>
      <c r="F19" s="4" t="n">
        <v>2560</v>
      </c>
      <c r="G19" s="4" t="n">
        <v>715</v>
      </c>
      <c r="H19" s="4" t="n"/>
      <c r="I19" s="4" t="n">
        <v>3275</v>
      </c>
      <c r="J19" s="4" t="n">
        <v>24775</v>
      </c>
    </row>
    <row r="20" ht="13.5" customHeight="1">
      <c r="A20" s="5" t="n">
        <v>45936</v>
      </c>
      <c r="B20" s="6" t="inlineStr">
        <is>
          <t>SCALLAMERA Titaina</t>
        </is>
      </c>
      <c r="C20" s="6" t="inlineStr">
        <is>
          <t>IN25100048</t>
        </is>
      </c>
      <c r="D20" s="6" t="inlineStr">
        <is>
          <t>Agrégats</t>
        </is>
      </c>
      <c r="E20" s="7" t="n">
        <v>39000</v>
      </c>
      <c r="F20" s="7" t="n">
        <v>6240</v>
      </c>
      <c r="G20" s="7" t="n"/>
      <c r="H20" s="7" t="n"/>
      <c r="I20" s="7" t="n">
        <v>6240</v>
      </c>
      <c r="J20" s="7" t="n">
        <v>45240</v>
      </c>
    </row>
    <row r="21" ht="13.5" customHeight="1">
      <c r="A21" s="2" t="n">
        <v>45936</v>
      </c>
      <c r="B21" s="3" t="inlineStr">
        <is>
          <t>KOKAUANI Kura</t>
        </is>
      </c>
      <c r="C21" s="3" t="inlineStr">
        <is>
          <t>IN25100049</t>
        </is>
      </c>
      <c r="D21" s="3" t="inlineStr">
        <is>
          <t>Agrégats</t>
        </is>
      </c>
      <c r="E21" s="4" t="n">
        <v>37500</v>
      </c>
      <c r="F21" s="4" t="n">
        <v>5120</v>
      </c>
      <c r="G21" s="4" t="n">
        <v>715</v>
      </c>
      <c r="H21" s="4" t="n"/>
      <c r="I21" s="4" t="n">
        <v>5835</v>
      </c>
      <c r="J21" s="4" t="n">
        <v>43335</v>
      </c>
    </row>
    <row r="22" ht="13.5" customHeight="1">
      <c r="A22" s="5" t="n">
        <v>45937</v>
      </c>
      <c r="B22" s="6" t="inlineStr">
        <is>
          <t>FROUGE Georges</t>
        </is>
      </c>
      <c r="C22" s="6" t="inlineStr">
        <is>
          <t>IN25100050</t>
        </is>
      </c>
      <c r="D22" s="6" t="inlineStr">
        <is>
          <t>Agrégats</t>
        </is>
      </c>
      <c r="E22" s="7" t="n">
        <v>21000</v>
      </c>
      <c r="F22" s="7" t="n">
        <v>2560</v>
      </c>
      <c r="G22" s="7" t="n">
        <v>650</v>
      </c>
      <c r="H22" s="7" t="n"/>
      <c r="I22" s="7" t="n">
        <v>3210</v>
      </c>
      <c r="J22" s="7" t="n">
        <v>24210</v>
      </c>
    </row>
    <row r="23" ht="13.5" customHeight="1">
      <c r="A23" s="2" t="n">
        <v>45938</v>
      </c>
      <c r="B23" s="3" t="inlineStr">
        <is>
          <t>CCB TAHITI</t>
        </is>
      </c>
      <c r="C23" s="3" t="inlineStr">
        <is>
          <t>IN25100051</t>
        </is>
      </c>
      <c r="D23" s="3" t="inlineStr">
        <is>
          <t>Agrégats</t>
        </is>
      </c>
      <c r="E23" s="4" t="n">
        <v>40500</v>
      </c>
      <c r="F23" s="4" t="n">
        <v>5120</v>
      </c>
      <c r="G23" s="4" t="n">
        <v>1105</v>
      </c>
      <c r="H23" s="4" t="n"/>
      <c r="I23" s="4" t="n">
        <v>6225</v>
      </c>
      <c r="J23" s="4" t="n">
        <v>46725</v>
      </c>
    </row>
    <row r="24" ht="13.5" customHeight="1">
      <c r="A24" s="5" t="n">
        <v>45943</v>
      </c>
      <c r="B24" s="6" t="inlineStr">
        <is>
          <t>HITUPOTOKA Albert</t>
        </is>
      </c>
      <c r="C24" s="6" t="inlineStr">
        <is>
          <t>IN25100052</t>
        </is>
      </c>
      <c r="D24" s="6" t="inlineStr">
        <is>
          <t>Agrégats</t>
        </is>
      </c>
      <c r="E24" s="7" t="n">
        <v>8000</v>
      </c>
      <c r="F24" s="7" t="n">
        <v>1280</v>
      </c>
      <c r="G24" s="7" t="n"/>
      <c r="H24" s="7" t="n"/>
      <c r="I24" s="7" t="n">
        <v>1280</v>
      </c>
      <c r="J24" s="7" t="n">
        <v>9280</v>
      </c>
    </row>
    <row r="25" ht="13.5" customHeight="1">
      <c r="A25" s="2" t="n">
        <v>45943</v>
      </c>
      <c r="B25" s="3" t="inlineStr">
        <is>
          <t>Hôtel HANAKEE</t>
        </is>
      </c>
      <c r="C25" s="3" t="inlineStr">
        <is>
          <t>IN25100053</t>
        </is>
      </c>
      <c r="D25" s="3" t="inlineStr">
        <is>
          <t>Agrégats</t>
        </is>
      </c>
      <c r="E25" s="4" t="n">
        <v>14000</v>
      </c>
      <c r="F25" s="4" t="n">
        <v>2240</v>
      </c>
      <c r="G25" s="4" t="n"/>
      <c r="H25" s="4" t="n"/>
      <c r="I25" s="4" t="n">
        <v>2240</v>
      </c>
      <c r="J25" s="4" t="n">
        <v>16240</v>
      </c>
    </row>
    <row r="26" ht="13.5" customHeight="1">
      <c r="A26" s="5" t="n">
        <v>45943</v>
      </c>
      <c r="B26" s="6" t="inlineStr">
        <is>
          <t>ANIAMIOI Pehi</t>
        </is>
      </c>
      <c r="C26" s="6" t="inlineStr">
        <is>
          <t>IN25100054</t>
        </is>
      </c>
      <c r="D26" s="6" t="inlineStr">
        <is>
          <t>Agrégats</t>
        </is>
      </c>
      <c r="E26" s="7" t="n">
        <v>80000</v>
      </c>
      <c r="F26" s="7" t="n">
        <v>12800</v>
      </c>
      <c r="G26" s="7" t="n"/>
      <c r="H26" s="7" t="n"/>
      <c r="I26" s="7" t="n">
        <v>12800</v>
      </c>
      <c r="J26" s="7" t="n">
        <v>92800</v>
      </c>
    </row>
    <row r="27" ht="13.5" customHeight="1">
      <c r="A27" s="2" t="n">
        <v>45943</v>
      </c>
      <c r="B27" s="3" t="inlineStr">
        <is>
          <t>Harold Services</t>
        </is>
      </c>
      <c r="C27" s="3" t="inlineStr">
        <is>
          <t>IN25100055</t>
        </is>
      </c>
      <c r="D27" s="3" t="inlineStr">
        <is>
          <t>Agrégats</t>
        </is>
      </c>
      <c r="E27" s="4" t="n">
        <v>166680</v>
      </c>
      <c r="F27" s="4" t="n">
        <v>20160</v>
      </c>
      <c r="G27" s="4" t="n">
        <v>2340</v>
      </c>
      <c r="H27" s="4" t="n"/>
      <c r="I27" s="4" t="n">
        <v>22500</v>
      </c>
      <c r="J27" s="4" t="n">
        <v>189180</v>
      </c>
    </row>
    <row r="28" ht="13.5" customHeight="1">
      <c r="A28" s="5" t="n">
        <v>45944</v>
      </c>
      <c r="B28" s="6" t="inlineStr">
        <is>
          <t>NAPUAUHI Tamatoa</t>
        </is>
      </c>
      <c r="C28" s="6" t="inlineStr">
        <is>
          <t>IN25100056</t>
        </is>
      </c>
      <c r="D28" s="6" t="inlineStr">
        <is>
          <t>Agrégats</t>
        </is>
      </c>
      <c r="E28" s="7" t="n">
        <v>13500</v>
      </c>
      <c r="F28" s="7" t="n">
        <v>1280</v>
      </c>
      <c r="G28" s="7" t="n">
        <v>715</v>
      </c>
      <c r="H28" s="7" t="n"/>
      <c r="I28" s="7" t="n">
        <v>1995</v>
      </c>
      <c r="J28" s="7" t="n">
        <v>15495</v>
      </c>
    </row>
    <row r="29" ht="13.5" customHeight="1">
      <c r="A29" s="2" t="n">
        <v>45944</v>
      </c>
      <c r="B29" s="3" t="inlineStr">
        <is>
          <t>NAHA Entreprise</t>
        </is>
      </c>
      <c r="C29" s="3" t="inlineStr">
        <is>
          <t>IN25100057</t>
        </is>
      </c>
      <c r="D29" s="3" t="inlineStr">
        <is>
          <t>Agrégats</t>
        </is>
      </c>
      <c r="E29" s="4" t="n">
        <v>16500</v>
      </c>
      <c r="F29" s="4" t="n">
        <v>1920</v>
      </c>
      <c r="G29" s="4" t="n">
        <v>585</v>
      </c>
      <c r="H29" s="4" t="n"/>
      <c r="I29" s="4" t="n">
        <v>2505</v>
      </c>
      <c r="J29" s="4" t="n">
        <v>19005</v>
      </c>
    </row>
    <row r="30" ht="13.5" customHeight="1">
      <c r="A30" s="5" t="n">
        <v>45944</v>
      </c>
      <c r="B30" s="6" t="inlineStr">
        <is>
          <t>ANIAMIOI Pehi</t>
        </is>
      </c>
      <c r="C30" s="6" t="inlineStr">
        <is>
          <t>IN25100058</t>
        </is>
      </c>
      <c r="D30" s="6" t="inlineStr">
        <is>
          <t>Agrégats</t>
        </is>
      </c>
      <c r="E30" s="7" t="n">
        <v>180000</v>
      </c>
      <c r="F30" s="7" t="n">
        <v>25600</v>
      </c>
      <c r="G30" s="7" t="n">
        <v>2600</v>
      </c>
      <c r="H30" s="7" t="n"/>
      <c r="I30" s="7" t="n">
        <v>28200</v>
      </c>
      <c r="J30" s="7" t="n">
        <v>208200</v>
      </c>
    </row>
    <row r="31" ht="13.5" customHeight="1">
      <c r="A31" s="2" t="n">
        <v>45944</v>
      </c>
      <c r="B31" s="3" t="inlineStr">
        <is>
          <t>Hôtel HANAKEE</t>
        </is>
      </c>
      <c r="C31" s="3" t="inlineStr">
        <is>
          <t>IN25100059</t>
        </is>
      </c>
      <c r="D31" s="3" t="inlineStr">
        <is>
          <t>Agrégats</t>
        </is>
      </c>
      <c r="E31" s="4" t="n">
        <v>14000</v>
      </c>
      <c r="F31" s="4" t="n">
        <v>2240</v>
      </c>
      <c r="G31" s="4" t="n"/>
      <c r="H31" s="4" t="n"/>
      <c r="I31" s="4" t="n">
        <v>2240</v>
      </c>
      <c r="J31" s="4" t="n">
        <v>16240</v>
      </c>
    </row>
    <row r="32" ht="13.5" customHeight="1">
      <c r="A32" s="5" t="n">
        <v>45944</v>
      </c>
      <c r="B32" s="6" t="inlineStr">
        <is>
          <t>NAHA Entreprise</t>
        </is>
      </c>
      <c r="C32" s="6" t="inlineStr">
        <is>
          <t>IN25100060</t>
        </is>
      </c>
      <c r="D32" s="6" t="inlineStr">
        <is>
          <t>Agrégats</t>
        </is>
      </c>
      <c r="E32" s="7" t="n">
        <v>16000</v>
      </c>
      <c r="F32" s="7" t="n">
        <v>1920</v>
      </c>
      <c r="G32" s="7" t="n">
        <v>520</v>
      </c>
      <c r="H32" s="7" t="n"/>
      <c r="I32" s="7" t="n">
        <v>2440</v>
      </c>
      <c r="J32" s="7" t="n">
        <v>18440</v>
      </c>
    </row>
    <row r="33" ht="13.5" customHeight="1">
      <c r="A33" s="2" t="n">
        <v>45945</v>
      </c>
      <c r="B33" s="3" t="inlineStr">
        <is>
          <t>HELLEMONT Teura</t>
        </is>
      </c>
      <c r="C33" s="3" t="inlineStr">
        <is>
          <t>IN25100061</t>
        </is>
      </c>
      <c r="D33" s="3" t="inlineStr">
        <is>
          <t>Agrégats</t>
        </is>
      </c>
      <c r="E33" s="4" t="n">
        <v>37000</v>
      </c>
      <c r="F33" s="4" t="n">
        <v>5120</v>
      </c>
      <c r="G33" s="4" t="n">
        <v>650</v>
      </c>
      <c r="H33" s="4" t="n"/>
      <c r="I33" s="4" t="n">
        <v>5770</v>
      </c>
      <c r="J33" s="4" t="n">
        <v>42770</v>
      </c>
    </row>
    <row r="34" ht="13.5" customHeight="1">
      <c r="A34" s="5" t="n">
        <v>45945</v>
      </c>
      <c r="B34" s="6" t="inlineStr">
        <is>
          <t>PORLIER Moetu</t>
        </is>
      </c>
      <c r="C34" s="6" t="inlineStr">
        <is>
          <t>IN25100062</t>
        </is>
      </c>
      <c r="D34" s="6" t="inlineStr">
        <is>
          <t>Agrégats</t>
        </is>
      </c>
      <c r="E34" s="7" t="n">
        <v>21000</v>
      </c>
      <c r="F34" s="7" t="n">
        <v>2560</v>
      </c>
      <c r="G34" s="7" t="n">
        <v>650</v>
      </c>
      <c r="H34" s="7" t="n"/>
      <c r="I34" s="7" t="n">
        <v>3210</v>
      </c>
      <c r="J34" s="7" t="n">
        <v>24210</v>
      </c>
    </row>
    <row r="35" ht="13.5" customHeight="1">
      <c r="A35" s="2" t="n">
        <v>45946</v>
      </c>
      <c r="B35" s="3" t="inlineStr">
        <is>
          <t>KOKAUANI Kura</t>
        </is>
      </c>
      <c r="C35" s="3" t="inlineStr">
        <is>
          <t>IN25100068</t>
        </is>
      </c>
      <c r="D35" s="3" t="inlineStr">
        <is>
          <t>Agrégats</t>
        </is>
      </c>
      <c r="E35" s="4" t="n">
        <v>59000</v>
      </c>
      <c r="F35" s="4" t="n">
        <v>7680</v>
      </c>
      <c r="G35" s="4" t="n">
        <v>1430</v>
      </c>
      <c r="H35" s="4" t="n"/>
      <c r="I35" s="4" t="n">
        <v>9110</v>
      </c>
      <c r="J35" s="4" t="n">
        <v>68110</v>
      </c>
    </row>
    <row r="36" ht="13.5" customHeight="1">
      <c r="A36" s="5" t="n">
        <v>45946</v>
      </c>
      <c r="B36" s="6" t="inlineStr">
        <is>
          <t>TIMAU Maria</t>
        </is>
      </c>
      <c r="C36" s="6" t="inlineStr">
        <is>
          <t>IN25100069</t>
        </is>
      </c>
      <c r="D36" s="6" t="inlineStr">
        <is>
          <t>Agrégats</t>
        </is>
      </c>
      <c r="E36" s="7" t="n">
        <v>13500</v>
      </c>
      <c r="F36" s="7" t="n">
        <v>1280</v>
      </c>
      <c r="G36" s="7" t="n">
        <v>715</v>
      </c>
      <c r="H36" s="7" t="n"/>
      <c r="I36" s="7" t="n">
        <v>1995</v>
      </c>
      <c r="J36" s="7" t="n">
        <v>15495</v>
      </c>
    </row>
    <row r="37" ht="13.5" customHeight="1">
      <c r="A37" s="2" t="n">
        <v>45947</v>
      </c>
      <c r="B37" s="3" t="inlineStr">
        <is>
          <t>Eglise adventiste de Atuona</t>
        </is>
      </c>
      <c r="C37" s="3" t="inlineStr">
        <is>
          <t>IN25100070</t>
        </is>
      </c>
      <c r="D37" s="3" t="inlineStr">
        <is>
          <t>Agrégats</t>
        </is>
      </c>
      <c r="E37" s="4" t="n">
        <v>37500</v>
      </c>
      <c r="F37" s="4" t="n">
        <v>5120</v>
      </c>
      <c r="G37" s="4" t="n">
        <v>715</v>
      </c>
      <c r="H37" s="4" t="n"/>
      <c r="I37" s="4" t="n">
        <v>5835</v>
      </c>
      <c r="J37" s="4" t="n">
        <v>43335</v>
      </c>
    </row>
    <row r="38" ht="13.5" customHeight="1">
      <c r="A38" s="5" t="n">
        <v>45950</v>
      </c>
      <c r="B38" s="6" t="inlineStr">
        <is>
          <t>TAPUTEA Jordan</t>
        </is>
      </c>
      <c r="C38" s="6" t="inlineStr">
        <is>
          <t>IN25100071</t>
        </is>
      </c>
      <c r="D38" s="6" t="inlineStr">
        <is>
          <t>Agrégats</t>
        </is>
      </c>
      <c r="E38" s="7" t="n">
        <v>21500</v>
      </c>
      <c r="F38" s="7" t="n">
        <v>2560</v>
      </c>
      <c r="G38" s="7" t="n">
        <v>715</v>
      </c>
      <c r="H38" s="7" t="n"/>
      <c r="I38" s="7" t="n">
        <v>3275</v>
      </c>
      <c r="J38" s="7" t="n">
        <v>24775</v>
      </c>
    </row>
    <row r="39" ht="13.5" customHeight="1">
      <c r="A39" s="2" t="n">
        <v>45950</v>
      </c>
      <c r="B39" s="3" t="inlineStr">
        <is>
          <t>VILLA ENATA</t>
        </is>
      </c>
      <c r="C39" s="3" t="inlineStr">
        <is>
          <t>IN25100072</t>
        </is>
      </c>
      <c r="D39" s="3" t="inlineStr">
        <is>
          <t>Agrégats</t>
        </is>
      </c>
      <c r="E39" s="4" t="n">
        <v>40000</v>
      </c>
      <c r="F39" s="4" t="n">
        <v>6400</v>
      </c>
      <c r="G39" s="4" t="n"/>
      <c r="H39" s="4" t="n"/>
      <c r="I39" s="4" t="n">
        <v>6400</v>
      </c>
      <c r="J39" s="4" t="n">
        <v>46400</v>
      </c>
    </row>
    <row r="40" ht="13.5" customHeight="1">
      <c r="A40" s="5" t="n">
        <v>45952</v>
      </c>
      <c r="B40" s="6" t="inlineStr">
        <is>
          <t>NAHA Entreprise</t>
        </is>
      </c>
      <c r="C40" s="6" t="inlineStr">
        <is>
          <t>IN25100073</t>
        </is>
      </c>
      <c r="D40" s="6" t="inlineStr">
        <is>
          <t>Agrégats</t>
        </is>
      </c>
      <c r="E40" s="7" t="n">
        <v>18000</v>
      </c>
      <c r="F40" s="7" t="n">
        <v>2240</v>
      </c>
      <c r="G40" s="7" t="n">
        <v>520</v>
      </c>
      <c r="H40" s="7" t="n"/>
      <c r="I40" s="7" t="n">
        <v>2760</v>
      </c>
      <c r="J40" s="7" t="n">
        <v>20760</v>
      </c>
    </row>
    <row r="41" ht="13.5" customHeight="1">
      <c r="A41" s="2" t="n">
        <v>45952</v>
      </c>
      <c r="B41" s="3" t="inlineStr">
        <is>
          <t>Hôtel HANAKEE</t>
        </is>
      </c>
      <c r="C41" s="3" t="inlineStr">
        <is>
          <t>IN25100074</t>
        </is>
      </c>
      <c r="D41" s="3" t="inlineStr">
        <is>
          <t>Agrégats</t>
        </is>
      </c>
      <c r="E41" s="4" t="n">
        <v>14000</v>
      </c>
      <c r="F41" s="4" t="n">
        <v>2240</v>
      </c>
      <c r="G41" s="4" t="n"/>
      <c r="H41" s="4" t="n"/>
      <c r="I41" s="4" t="n">
        <v>2240</v>
      </c>
      <c r="J41" s="4" t="n">
        <v>16240</v>
      </c>
    </row>
    <row r="42" ht="13.5" customHeight="1">
      <c r="A42" s="5" t="n">
        <v>45952</v>
      </c>
      <c r="B42" s="6" t="inlineStr">
        <is>
          <t>TIAÏHO Samuel</t>
        </is>
      </c>
      <c r="C42" s="6" t="inlineStr">
        <is>
          <t>IN25100075</t>
        </is>
      </c>
      <c r="D42" s="6" t="inlineStr">
        <is>
          <t>Agrégats</t>
        </is>
      </c>
      <c r="E42" s="7" t="n">
        <v>70000</v>
      </c>
      <c r="F42" s="7" t="n">
        <v>9600</v>
      </c>
      <c r="G42" s="7" t="n"/>
      <c r="H42" s="7" t="n"/>
      <c r="I42" s="7" t="n">
        <v>9600</v>
      </c>
      <c r="J42" s="7" t="n">
        <v>79600</v>
      </c>
    </row>
    <row r="43" ht="13.5" customHeight="1">
      <c r="A43" s="2" t="n">
        <v>45953</v>
      </c>
      <c r="B43" s="3" t="inlineStr">
        <is>
          <t>TEAVANUI ARII SERVICE</t>
        </is>
      </c>
      <c r="C43" s="3" t="inlineStr">
        <is>
          <t>IN25100076</t>
        </is>
      </c>
      <c r="D43" s="3" t="inlineStr">
        <is>
          <t>Agrégats</t>
        </is>
      </c>
      <c r="E43" s="4" t="n">
        <v>192000</v>
      </c>
      <c r="F43" s="4" t="n">
        <v>25920</v>
      </c>
      <c r="G43" s="4" t="n">
        <v>3900</v>
      </c>
      <c r="H43" s="4" t="n"/>
      <c r="I43" s="4" t="n">
        <v>29820</v>
      </c>
      <c r="J43" s="4" t="n">
        <v>221820</v>
      </c>
    </row>
    <row r="44" ht="13.5" customHeight="1">
      <c r="A44" s="5" t="n">
        <v>45954</v>
      </c>
      <c r="B44" s="6" t="inlineStr">
        <is>
          <t>MOTE Thérésa</t>
        </is>
      </c>
      <c r="C44" s="6" t="inlineStr">
        <is>
          <t>IN25100077</t>
        </is>
      </c>
      <c r="D44" s="6" t="inlineStr">
        <is>
          <t>Agrégats</t>
        </is>
      </c>
      <c r="E44" s="7" t="n">
        <v>21500</v>
      </c>
      <c r="F44" s="7" t="n">
        <v>2560</v>
      </c>
      <c r="G44" s="7" t="n">
        <v>715</v>
      </c>
      <c r="H44" s="7" t="n"/>
      <c r="I44" s="7" t="n">
        <v>3275</v>
      </c>
      <c r="J44" s="7" t="n">
        <v>24775</v>
      </c>
    </row>
    <row r="45" ht="13.5" customHeight="1">
      <c r="A45" s="2" t="n">
        <v>45957</v>
      </c>
      <c r="B45" s="3" t="inlineStr">
        <is>
          <t>Eglise adventiste de Atuona</t>
        </is>
      </c>
      <c r="C45" s="3" t="inlineStr">
        <is>
          <t>IN25100078</t>
        </is>
      </c>
      <c r="D45" s="3" t="inlineStr">
        <is>
          <t>Agrégats</t>
        </is>
      </c>
      <c r="E45" s="4" t="n">
        <v>37500</v>
      </c>
      <c r="F45" s="4" t="n">
        <v>5120</v>
      </c>
      <c r="G45" s="4" t="n">
        <v>715</v>
      </c>
      <c r="H45" s="4" t="n"/>
      <c r="I45" s="4" t="n">
        <v>5835</v>
      </c>
      <c r="J45" s="4" t="n">
        <v>43335</v>
      </c>
    </row>
    <row r="46" ht="13.5" customHeight="1">
      <c r="A46" s="5" t="n">
        <v>45958</v>
      </c>
      <c r="B46" s="6" t="inlineStr">
        <is>
          <t>YIP Gilles</t>
        </is>
      </c>
      <c r="C46" s="6" t="inlineStr">
        <is>
          <t>IN25100081</t>
        </is>
      </c>
      <c r="D46" s="6" t="inlineStr">
        <is>
          <t>Agrégats</t>
        </is>
      </c>
      <c r="E46" s="7" t="n">
        <v>29500</v>
      </c>
      <c r="F46" s="7" t="n">
        <v>3840</v>
      </c>
      <c r="G46" s="7" t="n">
        <v>715</v>
      </c>
      <c r="H46" s="7" t="n"/>
      <c r="I46" s="7" t="n">
        <v>4555</v>
      </c>
      <c r="J46" s="7" t="n">
        <v>34055</v>
      </c>
    </row>
    <row r="47" ht="13.5" customHeight="1">
      <c r="A47" s="2" t="n">
        <v>45959</v>
      </c>
      <c r="B47" s="3" t="inlineStr">
        <is>
          <t>VAATETE Ludwig</t>
        </is>
      </c>
      <c r="C47" s="3" t="inlineStr">
        <is>
          <t>IN25100082</t>
        </is>
      </c>
      <c r="D47" s="3" t="inlineStr">
        <is>
          <t>Agrégats</t>
        </is>
      </c>
      <c r="E47" s="4" t="n">
        <v>80000</v>
      </c>
      <c r="F47" s="4" t="n">
        <v>12800</v>
      </c>
      <c r="G47" s="4" t="n"/>
      <c r="H47" s="4" t="n"/>
      <c r="I47" s="4" t="n">
        <v>12800</v>
      </c>
      <c r="J47" s="4" t="n">
        <v>92800</v>
      </c>
    </row>
    <row r="48" ht="13.5" customHeight="1">
      <c r="A48" s="5" t="n">
        <v>45960</v>
      </c>
      <c r="B48" s="6" t="inlineStr">
        <is>
          <t>Hôtel HANAKEE</t>
        </is>
      </c>
      <c r="C48" s="6" t="inlineStr">
        <is>
          <t>IN25100083</t>
        </is>
      </c>
      <c r="D48" s="6" t="inlineStr">
        <is>
          <t>Agrégats</t>
        </is>
      </c>
      <c r="E48" s="7" t="n">
        <v>14000</v>
      </c>
      <c r="F48" s="7" t="n">
        <v>2240</v>
      </c>
      <c r="G48" s="7" t="n"/>
      <c r="H48" s="7" t="n"/>
      <c r="I48" s="7" t="n">
        <v>2240</v>
      </c>
      <c r="J48" s="7" t="n">
        <v>16240</v>
      </c>
    </row>
    <row r="49" ht="13.5" customHeight="1">
      <c r="A49" s="2" t="n">
        <v>45964</v>
      </c>
      <c r="B49" s="3" t="inlineStr">
        <is>
          <t>GAUBIL Teiki</t>
        </is>
      </c>
      <c r="C49" s="3" t="inlineStr">
        <is>
          <t>IN25110084</t>
        </is>
      </c>
      <c r="D49" s="3" t="inlineStr">
        <is>
          <t>Agrégats</t>
        </is>
      </c>
      <c r="E49" s="4" t="n">
        <v>58000</v>
      </c>
      <c r="F49" s="4" t="n">
        <v>7680</v>
      </c>
      <c r="G49" s="4" t="n">
        <v>1300</v>
      </c>
      <c r="H49" s="4" t="n"/>
      <c r="I49" s="4" t="n">
        <v>8980</v>
      </c>
      <c r="J49" s="4" t="n">
        <v>66980</v>
      </c>
    </row>
    <row r="50" ht="13.5" customHeight="1">
      <c r="A50" s="5" t="n">
        <v>45964</v>
      </c>
      <c r="B50" s="6" t="inlineStr">
        <is>
          <t>VILLA ENATA</t>
        </is>
      </c>
      <c r="C50" s="6" t="inlineStr">
        <is>
          <t>IN25110085</t>
        </is>
      </c>
      <c r="D50" s="6" t="inlineStr">
        <is>
          <t>Agrégats</t>
        </is>
      </c>
      <c r="E50" s="7" t="n">
        <v>32000</v>
      </c>
      <c r="F50" s="7" t="n">
        <v>5120</v>
      </c>
      <c r="G50" s="7" t="n"/>
      <c r="H50" s="7" t="n"/>
      <c r="I50" s="7" t="n">
        <v>5120</v>
      </c>
      <c r="J50" s="7" t="n">
        <v>37120</v>
      </c>
    </row>
    <row r="51" ht="13.5" customHeight="1">
      <c r="A51" s="2" t="n">
        <v>45964</v>
      </c>
      <c r="B51" s="3" t="inlineStr">
        <is>
          <t>VILLA ENATA</t>
        </is>
      </c>
      <c r="C51" s="3" t="inlineStr">
        <is>
          <t>IN25110086</t>
        </is>
      </c>
      <c r="D51" s="3" t="inlineStr">
        <is>
          <t>Agrégats</t>
        </is>
      </c>
      <c r="E51" s="4" t="n">
        <v>40000</v>
      </c>
      <c r="F51" s="4" t="n">
        <v>6400</v>
      </c>
      <c r="G51" s="4" t="n"/>
      <c r="H51" s="4" t="n"/>
      <c r="I51" s="4" t="n">
        <v>6400</v>
      </c>
      <c r="J51" s="4" t="n">
        <v>46400</v>
      </c>
    </row>
    <row r="52" ht="13.5" customHeight="1">
      <c r="A52" s="5" t="n">
        <v>45965</v>
      </c>
      <c r="B52" s="6" t="inlineStr">
        <is>
          <t>MOE Entreprise Rudy VARNEY</t>
        </is>
      </c>
      <c r="C52" s="6" t="inlineStr">
        <is>
          <t>IN25110087</t>
        </is>
      </c>
      <c r="D52" s="6" t="inlineStr">
        <is>
          <t>Agrégats</t>
        </is>
      </c>
      <c r="E52" s="7" t="n">
        <v>528000</v>
      </c>
      <c r="F52" s="7" t="n">
        <v>76800</v>
      </c>
      <c r="G52" s="7" t="n">
        <v>6240</v>
      </c>
      <c r="H52" s="7" t="n"/>
      <c r="I52" s="7" t="n">
        <v>83040</v>
      </c>
      <c r="J52" s="7" t="n">
        <v>611040</v>
      </c>
    </row>
    <row r="53" ht="13.5" customHeight="1">
      <c r="A53" s="2" t="n">
        <v>45966</v>
      </c>
      <c r="B53" s="3" t="inlineStr">
        <is>
          <t>Entreprise GROUPE ATIHAI</t>
        </is>
      </c>
      <c r="C53" s="3" t="inlineStr">
        <is>
          <t>IN25110088</t>
        </is>
      </c>
      <c r="D53" s="3" t="inlineStr">
        <is>
          <t>Agrégats</t>
        </is>
      </c>
      <c r="E53" s="4" t="n">
        <v>320000</v>
      </c>
      <c r="F53" s="4" t="n">
        <v>51200</v>
      </c>
      <c r="G53" s="4" t="n"/>
      <c r="H53" s="4" t="n"/>
      <c r="I53" s="4" t="n">
        <v>51200</v>
      </c>
      <c r="J53" s="4" t="n">
        <v>371200</v>
      </c>
    </row>
    <row r="54" ht="13.5" customHeight="1">
      <c r="A54" s="5" t="n">
        <v>45968</v>
      </c>
      <c r="B54" s="6" t="inlineStr">
        <is>
          <t>Entreprise HEIPUA CLARK Jean-Malo</t>
        </is>
      </c>
      <c r="C54" s="6" t="inlineStr">
        <is>
          <t>IN25110089</t>
        </is>
      </c>
      <c r="D54" s="6" t="inlineStr">
        <is>
          <t>Agrégats</t>
        </is>
      </c>
      <c r="E54" s="7" t="n">
        <v>24000</v>
      </c>
      <c r="F54" s="7" t="n">
        <v>3840</v>
      </c>
      <c r="G54" s="7" t="n"/>
      <c r="H54" s="7" t="n"/>
      <c r="I54" s="7" t="n">
        <v>3840</v>
      </c>
      <c r="J54" s="7" t="n">
        <v>27840</v>
      </c>
    </row>
    <row r="55" ht="13.5" customHeight="1">
      <c r="A55" s="2" t="n">
        <v>45973</v>
      </c>
      <c r="B55" s="3" t="inlineStr">
        <is>
          <t>TIAÏHO Maléana</t>
        </is>
      </c>
      <c r="C55" s="3" t="inlineStr">
        <is>
          <t>IN25110090</t>
        </is>
      </c>
      <c r="D55" s="3" t="inlineStr">
        <is>
          <t>Agrégats</t>
        </is>
      </c>
      <c r="E55" s="4" t="n">
        <v>21500</v>
      </c>
      <c r="F55" s="4" t="n">
        <v>2560</v>
      </c>
      <c r="G55" s="4" t="n">
        <v>715</v>
      </c>
      <c r="H55" s="4" t="n"/>
      <c r="I55" s="4" t="n">
        <v>3275</v>
      </c>
      <c r="J55" s="4" t="n">
        <v>24775</v>
      </c>
    </row>
    <row r="56" ht="13.5" customHeight="1">
      <c r="A56" s="5" t="n">
        <v>45974</v>
      </c>
      <c r="B56" s="6" t="inlineStr">
        <is>
          <t>DUBREUIL Marc</t>
        </is>
      </c>
      <c r="C56" s="6" t="inlineStr">
        <is>
          <t>IN25110091</t>
        </is>
      </c>
      <c r="D56" s="6" t="inlineStr">
        <is>
          <t>Agrégats</t>
        </is>
      </c>
      <c r="E56" s="7" t="n">
        <v>50000</v>
      </c>
      <c r="F56" s="7" t="n">
        <v>6400</v>
      </c>
      <c r="G56" s="7" t="n">
        <v>1300</v>
      </c>
      <c r="H56" s="7" t="n"/>
      <c r="I56" s="7" t="n">
        <v>7700</v>
      </c>
      <c r="J56" s="7" t="n">
        <v>57700</v>
      </c>
    </row>
    <row r="57" ht="13.5" customHeight="1">
      <c r="A57" s="2" t="n">
        <v>45974</v>
      </c>
      <c r="B57" s="3" t="inlineStr">
        <is>
          <t>Entreprise marquises froid PETERANO Joseph</t>
        </is>
      </c>
      <c r="C57" s="3" t="inlineStr">
        <is>
          <t>IN25110092</t>
        </is>
      </c>
      <c r="D57" s="3" t="inlineStr">
        <is>
          <t>Agrégats</t>
        </is>
      </c>
      <c r="E57" s="4" t="n">
        <v>32000</v>
      </c>
      <c r="F57" s="4" t="n">
        <v>5120</v>
      </c>
      <c r="G57" s="4" t="n"/>
      <c r="H57" s="4" t="n"/>
      <c r="I57" s="4" t="n">
        <v>5120</v>
      </c>
      <c r="J57" s="4" t="n">
        <v>37120</v>
      </c>
    </row>
    <row r="58" ht="13.5" customHeight="1">
      <c r="A58" s="5" t="n">
        <v>45974</v>
      </c>
      <c r="B58" s="6" t="inlineStr">
        <is>
          <t>POEVAI Etienne</t>
        </is>
      </c>
      <c r="C58" s="6" t="inlineStr">
        <is>
          <t>IN25110093</t>
        </is>
      </c>
      <c r="D58" s="6" t="inlineStr">
        <is>
          <t>Agrégats</t>
        </is>
      </c>
      <c r="E58" s="7" t="n">
        <v>21500</v>
      </c>
      <c r="F58" s="7" t="n">
        <v>2560</v>
      </c>
      <c r="G58" s="7" t="n">
        <v>715</v>
      </c>
      <c r="H58" s="7" t="n"/>
      <c r="I58" s="7" t="n">
        <v>3275</v>
      </c>
      <c r="J58" s="7" t="n">
        <v>24775</v>
      </c>
    </row>
    <row r="59" ht="13.5" customHeight="1">
      <c r="A59" s="2" t="n">
        <v>45978</v>
      </c>
      <c r="B59" s="3" t="inlineStr">
        <is>
          <t>BIOURD Arald</t>
        </is>
      </c>
      <c r="C59" s="3" t="inlineStr">
        <is>
          <t>IN25110094</t>
        </is>
      </c>
      <c r="D59" s="3" t="inlineStr">
        <is>
          <t>Agrégats</t>
        </is>
      </c>
      <c r="E59" s="4" t="n">
        <v>30500</v>
      </c>
      <c r="F59" s="4" t="n">
        <v>3840</v>
      </c>
      <c r="G59" s="4" t="n">
        <v>845</v>
      </c>
      <c r="H59" s="4" t="n"/>
      <c r="I59" s="4" t="n">
        <v>4685</v>
      </c>
      <c r="J59" s="4" t="n">
        <v>35185</v>
      </c>
    </row>
    <row r="60" ht="13.5" customHeight="1">
      <c r="A60" s="5" t="n">
        <v>45979</v>
      </c>
      <c r="B60" s="6" t="inlineStr">
        <is>
          <t>AHIEFITU Sylvain Pakee</t>
        </is>
      </c>
      <c r="C60" s="6" t="inlineStr">
        <is>
          <t>IN25110095</t>
        </is>
      </c>
      <c r="D60" s="6" t="inlineStr">
        <is>
          <t>Agrégats</t>
        </is>
      </c>
      <c r="E60" s="7" t="n">
        <v>64500</v>
      </c>
      <c r="F60" s="7" t="n">
        <v>8000</v>
      </c>
      <c r="G60" s="7" t="n">
        <v>1300</v>
      </c>
      <c r="H60" s="7" t="n"/>
      <c r="I60" s="7" t="n">
        <v>9300</v>
      </c>
      <c r="J60" s="7" t="n">
        <v>73800</v>
      </c>
    </row>
    <row r="61" ht="13.5" customHeight="1">
      <c r="A61" s="2" t="n">
        <v>45979</v>
      </c>
      <c r="B61" s="3" t="inlineStr">
        <is>
          <t>RAUZY Numa</t>
        </is>
      </c>
      <c r="C61" s="3" t="inlineStr">
        <is>
          <t>IN25110096</t>
        </is>
      </c>
      <c r="D61" s="3" t="inlineStr">
        <is>
          <t>Agrégats</t>
        </is>
      </c>
      <c r="E61" s="4" t="n">
        <v>29000</v>
      </c>
      <c r="F61" s="4" t="n">
        <v>3840</v>
      </c>
      <c r="G61" s="4" t="n">
        <v>650</v>
      </c>
      <c r="H61" s="4" t="n"/>
      <c r="I61" s="4" t="n">
        <v>4490</v>
      </c>
      <c r="J61" s="4" t="n">
        <v>33490</v>
      </c>
    </row>
    <row r="62" ht="13.5" customHeight="1">
      <c r="A62" s="5" t="n">
        <v>45979</v>
      </c>
      <c r="B62" s="6" t="inlineStr">
        <is>
          <t>Entreprise marquises froid PETERANO Joseph</t>
        </is>
      </c>
      <c r="C62" s="6" t="inlineStr">
        <is>
          <t>IN25110098</t>
        </is>
      </c>
      <c r="D62" s="6" t="inlineStr">
        <is>
          <t>Agrégats</t>
        </is>
      </c>
      <c r="E62" s="7" t="n">
        <v>32000</v>
      </c>
      <c r="F62" s="7" t="n">
        <v>5120</v>
      </c>
      <c r="G62" s="7" t="n"/>
      <c r="H62" s="7" t="n"/>
      <c r="I62" s="7" t="n">
        <v>5120</v>
      </c>
      <c r="J62" s="7" t="n">
        <v>37120</v>
      </c>
    </row>
    <row r="63" ht="13.5" customHeight="1">
      <c r="A63" s="2" t="n">
        <v>45980</v>
      </c>
      <c r="B63" s="3" t="inlineStr">
        <is>
          <t>TAUIRA Teiho</t>
        </is>
      </c>
      <c r="C63" s="3" t="inlineStr">
        <is>
          <t>IN25110099</t>
        </is>
      </c>
      <c r="D63" s="3" t="inlineStr">
        <is>
          <t>Agrégats</t>
        </is>
      </c>
      <c r="E63" s="4" t="n">
        <v>43000</v>
      </c>
      <c r="F63" s="4" t="n">
        <v>5120</v>
      </c>
      <c r="G63" s="4" t="n">
        <v>1430</v>
      </c>
      <c r="H63" s="4" t="n"/>
      <c r="I63" s="4" t="n">
        <v>6550</v>
      </c>
      <c r="J63" s="4" t="n">
        <v>49550</v>
      </c>
    </row>
    <row r="64" ht="13.5" customHeight="1">
      <c r="A64" s="5" t="n">
        <v>45988</v>
      </c>
      <c r="B64" s="6" t="inlineStr">
        <is>
          <t>VAATETE Ludwig</t>
        </is>
      </c>
      <c r="C64" s="6" t="inlineStr">
        <is>
          <t>IN25110100</t>
        </is>
      </c>
      <c r="D64" s="6" t="inlineStr">
        <is>
          <t>Agrégats</t>
        </is>
      </c>
      <c r="E64" s="7" t="n">
        <v>80000</v>
      </c>
      <c r="F64" s="7" t="n">
        <v>12800</v>
      </c>
      <c r="G64" s="7" t="n"/>
      <c r="H64" s="7" t="n"/>
      <c r="I64" s="7" t="n">
        <v>12800</v>
      </c>
      <c r="J64" s="7" t="n">
        <v>92800</v>
      </c>
    </row>
    <row r="65" ht="13.5" customHeight="1">
      <c r="A65" s="2" t="n">
        <v>45989</v>
      </c>
      <c r="B65" s="3" t="inlineStr">
        <is>
          <t>PNT-BTP</t>
        </is>
      </c>
      <c r="C65" s="3" t="inlineStr">
        <is>
          <t>IN25110101</t>
        </is>
      </c>
      <c r="D65" s="3" t="inlineStr">
        <is>
          <t>Agrégats - Chantier Tahuata</t>
        </is>
      </c>
      <c r="E65" s="4" t="n">
        <v>109000</v>
      </c>
      <c r="F65" s="4" t="n">
        <v>16000</v>
      </c>
      <c r="G65" s="4" t="n"/>
      <c r="H65" s="4" t="n"/>
      <c r="I65" s="4" t="n">
        <v>16000</v>
      </c>
      <c r="J65" s="4" t="n">
        <v>125000</v>
      </c>
    </row>
    <row r="66" ht="13.5" customHeight="1">
      <c r="A66" s="5" t="n">
        <v>45989</v>
      </c>
      <c r="B66" s="6" t="inlineStr">
        <is>
          <t>SCALLAMERA Beija</t>
        </is>
      </c>
      <c r="C66" s="6" t="inlineStr">
        <is>
          <t>IN25110102</t>
        </is>
      </c>
      <c r="D66" s="6" t="inlineStr">
        <is>
          <t>Agrégats</t>
        </is>
      </c>
      <c r="E66" s="7" t="n">
        <v>21500</v>
      </c>
      <c r="F66" s="7" t="n">
        <v>2560</v>
      </c>
      <c r="G66" s="7" t="n">
        <v>715</v>
      </c>
      <c r="H66" s="7" t="n"/>
      <c r="I66" s="7" t="n">
        <v>3275</v>
      </c>
      <c r="J66" s="7" t="n">
        <v>24775</v>
      </c>
    </row>
    <row r="67" ht="13.5" customHeight="1">
      <c r="A67" s="2" t="n">
        <v>45989</v>
      </c>
      <c r="B67" s="3" t="inlineStr">
        <is>
          <t>Entreprise GROUPE ATIHAI</t>
        </is>
      </c>
      <c r="C67" s="3" t="inlineStr">
        <is>
          <t>IN25110103</t>
        </is>
      </c>
      <c r="D67" s="3" t="inlineStr">
        <is>
          <t>Agrégats</t>
        </is>
      </c>
      <c r="E67" s="4" t="n">
        <v>144000</v>
      </c>
      <c r="F67" s="4" t="n">
        <v>23040</v>
      </c>
      <c r="G67" s="4" t="n"/>
      <c r="H67" s="4" t="n"/>
      <c r="I67" s="4" t="n">
        <v>23040</v>
      </c>
      <c r="J67" s="4" t="n">
        <v>167040</v>
      </c>
    </row>
    <row r="68" ht="13.5" customHeight="1">
      <c r="A68" s="5" t="n">
        <v>45989</v>
      </c>
      <c r="B68" s="6" t="inlineStr">
        <is>
          <t>BONNO Evelyne</t>
        </is>
      </c>
      <c r="C68" s="6" t="inlineStr">
        <is>
          <t>IN25110104</t>
        </is>
      </c>
      <c r="D68" s="6" t="inlineStr">
        <is>
          <t>Agrégats</t>
        </is>
      </c>
      <c r="E68" s="7" t="n">
        <v>29500</v>
      </c>
      <c r="F68" s="7" t="n">
        <v>3840</v>
      </c>
      <c r="G68" s="7" t="n">
        <v>715</v>
      </c>
      <c r="H68" s="7" t="n"/>
      <c r="I68" s="7" t="n">
        <v>4555</v>
      </c>
      <c r="J68" s="7" t="n">
        <v>34055</v>
      </c>
    </row>
    <row r="69" ht="13.5" customHeight="1">
      <c r="A69" s="2" t="n">
        <v>45992</v>
      </c>
      <c r="B69" s="3" t="inlineStr">
        <is>
          <t>PAUTEHA Gérard</t>
        </is>
      </c>
      <c r="C69" s="3" t="inlineStr">
        <is>
          <t>IN25120105</t>
        </is>
      </c>
      <c r="D69" s="3" t="inlineStr">
        <is>
          <t>Agrégats</t>
        </is>
      </c>
      <c r="E69" s="4" t="n">
        <v>32000</v>
      </c>
      <c r="F69" s="4" t="n">
        <v>5120</v>
      </c>
      <c r="G69" s="4" t="n"/>
      <c r="H69" s="4" t="n"/>
      <c r="I69" s="4" t="n">
        <v>5120</v>
      </c>
      <c r="J69" s="4" t="n">
        <v>37120</v>
      </c>
    </row>
    <row r="70" ht="13.5" customHeight="1">
      <c r="A70" s="5" t="n">
        <v>45993</v>
      </c>
      <c r="B70" s="6" t="inlineStr">
        <is>
          <t>MOKAI O MANGO Hui</t>
        </is>
      </c>
      <c r="C70" s="6" t="inlineStr">
        <is>
          <t>IN25120106</t>
        </is>
      </c>
      <c r="D70" s="6" t="inlineStr">
        <is>
          <t>Agrégats</t>
        </is>
      </c>
      <c r="E70" s="7" t="n">
        <v>16000</v>
      </c>
      <c r="F70" s="7" t="n">
        <v>2560</v>
      </c>
      <c r="G70" s="7" t="n"/>
      <c r="H70" s="7" t="n"/>
      <c r="I70" s="7" t="n">
        <v>2560</v>
      </c>
      <c r="J70" s="7" t="n">
        <v>18560</v>
      </c>
    </row>
    <row r="71" ht="13.5" customHeight="1">
      <c r="A71" s="2" t="n">
        <v>45993</v>
      </c>
      <c r="B71" s="3" t="inlineStr">
        <is>
          <t>MATAIKI Georges</t>
        </is>
      </c>
      <c r="C71" s="3" t="inlineStr">
        <is>
          <t>IN25120107</t>
        </is>
      </c>
      <c r="D71" s="3" t="inlineStr">
        <is>
          <t>Agrégats</t>
        </is>
      </c>
      <c r="E71" s="4" t="n">
        <v>40000</v>
      </c>
      <c r="F71" s="4" t="n">
        <v>6400</v>
      </c>
      <c r="G71" s="4" t="n"/>
      <c r="H71" s="4" t="n"/>
      <c r="I71" s="4" t="n">
        <v>6400</v>
      </c>
      <c r="J71" s="4" t="n">
        <v>46400</v>
      </c>
    </row>
    <row r="72" ht="13.5" customHeight="1">
      <c r="A72" s="5" t="n">
        <v>45993</v>
      </c>
      <c r="B72" s="6" t="inlineStr">
        <is>
          <t>PAUTEHA Gérard</t>
        </is>
      </c>
      <c r="C72" s="6" t="inlineStr">
        <is>
          <t>IN25120108</t>
        </is>
      </c>
      <c r="D72" s="6" t="inlineStr">
        <is>
          <t>Agrégats</t>
        </is>
      </c>
      <c r="E72" s="7" t="n">
        <v>48000</v>
      </c>
      <c r="F72" s="7" t="n">
        <v>7680</v>
      </c>
      <c r="G72" s="7" t="n"/>
      <c r="H72" s="7" t="n"/>
      <c r="I72" s="7" t="n">
        <v>7680</v>
      </c>
      <c r="J72" s="7" t="n">
        <v>55680</v>
      </c>
    </row>
    <row r="73" ht="13.5" customHeight="1">
      <c r="A73" s="2" t="n">
        <v>45995</v>
      </c>
      <c r="B73" s="3" t="inlineStr">
        <is>
          <t>LEBRONNEC Robert</t>
        </is>
      </c>
      <c r="C73" s="3" t="inlineStr">
        <is>
          <t>IN25120109</t>
        </is>
      </c>
      <c r="D73" s="3" t="inlineStr">
        <is>
          <t>Agrégats</t>
        </is>
      </c>
      <c r="E73" s="4" t="n">
        <v>21500</v>
      </c>
      <c r="F73" s="4" t="n">
        <v>2560</v>
      </c>
      <c r="G73" s="4" t="n">
        <v>715</v>
      </c>
      <c r="H73" s="4" t="n"/>
      <c r="I73" s="4" t="n">
        <v>3275</v>
      </c>
      <c r="J73" s="4" t="n">
        <v>24775</v>
      </c>
    </row>
    <row r="74" ht="13.5" customHeight="1">
      <c r="A74" s="5" t="n">
        <v>46000</v>
      </c>
      <c r="B74" s="6" t="inlineStr">
        <is>
          <t>Hôtel HANAKEE</t>
        </is>
      </c>
      <c r="C74" s="6" t="inlineStr">
        <is>
          <t>IN25120110</t>
        </is>
      </c>
      <c r="D74" s="6" t="inlineStr">
        <is>
          <t>Agrégats</t>
        </is>
      </c>
      <c r="E74" s="7" t="n">
        <v>35000</v>
      </c>
      <c r="F74" s="7" t="n">
        <v>5600</v>
      </c>
      <c r="G74" s="7" t="n"/>
      <c r="H74" s="7" t="n"/>
      <c r="I74" s="7" t="n">
        <v>5600</v>
      </c>
      <c r="J74" s="7" t="n">
        <v>40600</v>
      </c>
    </row>
    <row r="75" ht="13.5" customHeight="1">
      <c r="A75" s="2" t="n">
        <v>46000</v>
      </c>
      <c r="B75" s="3" t="inlineStr">
        <is>
          <t>O'CONNOR Jack</t>
        </is>
      </c>
      <c r="C75" s="3" t="inlineStr">
        <is>
          <t>IN25120111</t>
        </is>
      </c>
      <c r="D75" s="3" t="inlineStr">
        <is>
          <t>Agrégats</t>
        </is>
      </c>
      <c r="E75" s="4" t="n">
        <v>48000</v>
      </c>
      <c r="F75" s="4" t="n">
        <v>7680</v>
      </c>
      <c r="G75" s="4" t="n"/>
      <c r="H75" s="4" t="n"/>
      <c r="I75" s="4" t="n">
        <v>7680</v>
      </c>
      <c r="J75" s="4" t="n">
        <v>55680</v>
      </c>
    </row>
    <row r="76" ht="13.5" customHeight="1">
      <c r="A76" s="5" t="n">
        <v>46001</v>
      </c>
      <c r="B76" s="6" t="inlineStr">
        <is>
          <t>KAIMUKO Teva</t>
        </is>
      </c>
      <c r="C76" s="6" t="inlineStr">
        <is>
          <t>IN25120112</t>
        </is>
      </c>
      <c r="D76" s="6" t="inlineStr">
        <is>
          <t>Agrégats</t>
        </is>
      </c>
      <c r="E76" s="7" t="n">
        <v>29500</v>
      </c>
      <c r="F76" s="7" t="n">
        <v>3840</v>
      </c>
      <c r="G76" s="7" t="n">
        <v>715</v>
      </c>
      <c r="H76" s="7" t="n"/>
      <c r="I76" s="7" t="n">
        <v>4555</v>
      </c>
      <c r="J76" s="7" t="n">
        <v>34055</v>
      </c>
    </row>
    <row r="77" ht="13.5" customHeight="1">
      <c r="A77" s="2" t="n">
        <v>46003</v>
      </c>
      <c r="B77" s="3" t="inlineStr">
        <is>
          <t>MOE Entreprise Rudy VARNEY</t>
        </is>
      </c>
      <c r="C77" s="3" t="inlineStr">
        <is>
          <t>IN25120116</t>
        </is>
      </c>
      <c r="D77" s="3" t="inlineStr">
        <is>
          <t>Agrégats</t>
        </is>
      </c>
      <c r="E77" s="4" t="n">
        <v>184000</v>
      </c>
      <c r="F77" s="4" t="n">
        <v>25600</v>
      </c>
      <c r="G77" s="4" t="n">
        <v>3120</v>
      </c>
      <c r="H77" s="4" t="n"/>
      <c r="I77" s="4" t="n">
        <v>28720</v>
      </c>
      <c r="J77" s="4" t="n">
        <v>212720</v>
      </c>
    </row>
    <row r="78" ht="13.5" customHeight="1">
      <c r="A78" s="5" t="n">
        <v>46003</v>
      </c>
      <c r="B78" s="6" t="inlineStr">
        <is>
          <t>PORLIER Moetu</t>
        </is>
      </c>
      <c r="C78" s="6" t="inlineStr">
        <is>
          <t>IN25120118</t>
        </is>
      </c>
      <c r="D78" s="6" t="inlineStr">
        <is>
          <t>Agrégats</t>
        </is>
      </c>
      <c r="E78" s="7" t="n">
        <v>200000</v>
      </c>
      <c r="F78" s="7" t="n">
        <v>32000</v>
      </c>
      <c r="G78" s="7" t="n"/>
      <c r="H78" s="7" t="n"/>
      <c r="I78" s="7" t="n">
        <v>32000</v>
      </c>
      <c r="J78" s="7" t="n">
        <v>232000</v>
      </c>
    </row>
    <row r="79" ht="13.5" customHeight="1">
      <c r="A79" s="2" t="n">
        <v>46006</v>
      </c>
      <c r="B79" s="3" t="inlineStr">
        <is>
          <t>CLARK Germaine</t>
        </is>
      </c>
      <c r="C79" s="3" t="inlineStr">
        <is>
          <t>IN25120119</t>
        </is>
      </c>
      <c r="D79" s="3" t="inlineStr">
        <is>
          <t>Agrégats</t>
        </is>
      </c>
      <c r="E79" s="4" t="n">
        <v>37500</v>
      </c>
      <c r="F79" s="4" t="n">
        <v>5120</v>
      </c>
      <c r="G79" s="4" t="n">
        <v>715</v>
      </c>
      <c r="H79" s="4" t="n"/>
      <c r="I79" s="4" t="n">
        <v>5835</v>
      </c>
      <c r="J79" s="4" t="n">
        <v>43335</v>
      </c>
    </row>
    <row r="80" ht="13.5" customHeight="1">
      <c r="A80" s="5" t="n">
        <v>46006</v>
      </c>
      <c r="B80" s="6" t="inlineStr">
        <is>
          <t>MOE Entreprise Rudy VARNEY</t>
        </is>
      </c>
      <c r="C80" s="6" t="inlineStr">
        <is>
          <t>IN25120120</t>
        </is>
      </c>
      <c r="D80" s="6" t="inlineStr">
        <is>
          <t>Agrégats</t>
        </is>
      </c>
      <c r="E80" s="7" t="n">
        <v>184000</v>
      </c>
      <c r="F80" s="7" t="n">
        <v>25600</v>
      </c>
      <c r="G80" s="7" t="n">
        <v>3120</v>
      </c>
      <c r="H80" s="7" t="n"/>
      <c r="I80" s="7" t="n">
        <v>28720</v>
      </c>
      <c r="J80" s="7" t="n">
        <v>212720</v>
      </c>
    </row>
    <row r="81" ht="13.5" customHeight="1">
      <c r="A81" s="2" t="n">
        <v>46006</v>
      </c>
      <c r="B81" s="3" t="inlineStr">
        <is>
          <t>VAKI Tepua Mirella</t>
        </is>
      </c>
      <c r="C81" s="3" t="inlineStr">
        <is>
          <t>IN25120121</t>
        </is>
      </c>
      <c r="D81" s="3" t="inlineStr">
        <is>
          <t>Agrégats</t>
        </is>
      </c>
      <c r="E81" s="4" t="n">
        <v>15900</v>
      </c>
      <c r="F81" s="4" t="n">
        <v>1600</v>
      </c>
      <c r="G81" s="4" t="n">
        <v>650</v>
      </c>
      <c r="H81" s="4" t="n"/>
      <c r="I81" s="4" t="n">
        <v>2250</v>
      </c>
      <c r="J81" s="4" t="n">
        <v>18150</v>
      </c>
    </row>
    <row r="82" ht="13.5" customHeight="1">
      <c r="A82" s="5" t="n">
        <v>46007</v>
      </c>
      <c r="B82" s="6" t="inlineStr">
        <is>
          <t>MENDIOLA Jacques</t>
        </is>
      </c>
      <c r="C82" s="6" t="inlineStr">
        <is>
          <t>IN25120122</t>
        </is>
      </c>
      <c r="D82" s="6" t="inlineStr">
        <is>
          <t>Agrégats</t>
        </is>
      </c>
      <c r="E82" s="7" t="n">
        <v>118000</v>
      </c>
      <c r="F82" s="7" t="n">
        <v>15360</v>
      </c>
      <c r="G82" s="7" t="n">
        <v>2860</v>
      </c>
      <c r="H82" s="7" t="n"/>
      <c r="I82" s="7" t="n">
        <v>18220</v>
      </c>
      <c r="J82" s="7" t="n">
        <v>136220</v>
      </c>
    </row>
    <row r="83" ht="13.5" customHeight="1">
      <c r="A83" s="2" t="n">
        <v>46009</v>
      </c>
      <c r="B83" s="3" t="inlineStr">
        <is>
          <t>Entreprise marquises froid PETERANO Joseph</t>
        </is>
      </c>
      <c r="C83" s="3" t="inlineStr">
        <is>
          <t>IN25120123</t>
        </is>
      </c>
      <c r="D83" s="3" t="inlineStr">
        <is>
          <t>Agrégats</t>
        </is>
      </c>
      <c r="E83" s="4" t="n">
        <v>32000</v>
      </c>
      <c r="F83" s="4" t="n">
        <v>5120</v>
      </c>
      <c r="G83" s="4" t="n"/>
      <c r="H83" s="4" t="n"/>
      <c r="I83" s="4" t="n">
        <v>5120</v>
      </c>
      <c r="J83" s="4" t="n">
        <v>37120</v>
      </c>
    </row>
    <row r="84" ht="13.5" customHeight="1">
      <c r="A84" s="5" t="n">
        <v>46020</v>
      </c>
      <c r="B84" s="6" t="inlineStr">
        <is>
          <t>SHAN Mauri</t>
        </is>
      </c>
      <c r="C84" s="6" t="inlineStr">
        <is>
          <t>IN25120124</t>
        </is>
      </c>
      <c r="D84" s="6" t="inlineStr">
        <is>
          <t>Agrégats</t>
        </is>
      </c>
      <c r="E84" s="7" t="n">
        <v>64000</v>
      </c>
      <c r="F84" s="7" t="n">
        <v>10240</v>
      </c>
      <c r="G84" s="7" t="n"/>
      <c r="H84" s="7" t="n"/>
      <c r="I84" s="7" t="n">
        <v>10240</v>
      </c>
      <c r="J84" s="7" t="n">
        <v>74240</v>
      </c>
    </row>
    <row r="85" ht="13.5" customHeight="1">
      <c r="A85" s="2" t="n">
        <v>46005</v>
      </c>
      <c r="B85" s="3" t="inlineStr">
        <is>
          <t>Famille de Maxime RAUZY</t>
        </is>
      </c>
      <c r="C85" s="3" t="inlineStr">
        <is>
          <t>IN25120129</t>
        </is>
      </c>
      <c r="D85" s="3" t="inlineStr">
        <is>
          <t>Travaux nettoyage et évacuation</t>
        </is>
      </c>
      <c r="E85" s="4" t="n">
        <v>430000</v>
      </c>
      <c r="F85" s="4" t="n"/>
      <c r="G85" s="4" t="n">
        <v>55900</v>
      </c>
      <c r="H85" s="4" t="n"/>
      <c r="I85" s="4" t="n">
        <v>55900</v>
      </c>
      <c r="J85" s="4" t="n">
        <v>485900</v>
      </c>
    </row>
    <row r="86" ht="15.75" customHeight="1" thickBot="1">
      <c r="A86" s="40" t="inlineStr">
        <is>
          <t>TOTAUX VENTES</t>
        </is>
      </c>
      <c r="B86" s="51" t="n"/>
      <c r="C86" s="51" t="n"/>
      <c r="D86" s="52" t="n"/>
      <c r="E86" s="14">
        <f>SUM(E15:E85)</f>
        <v/>
      </c>
      <c r="F86" s="14">
        <f>SUM(F15:F85)</f>
        <v/>
      </c>
      <c r="G86" s="14">
        <f>SUM(G15:G85)</f>
        <v/>
      </c>
      <c r="H86" s="14">
        <f>SUM(H15:H85)</f>
        <v/>
      </c>
      <c r="I86" s="14">
        <f>SUM(I15:I85)</f>
        <v/>
      </c>
      <c r="J86" s="14">
        <f>SUM(J15:J85)</f>
        <v/>
      </c>
    </row>
    <row r="88" ht="15" customHeight="1">
      <c r="A88" s="47" t="inlineStr">
        <is>
          <t>RÉCAPITULATIF — LIAISON AVEC LA DÉCLARATION TVA</t>
        </is>
      </c>
    </row>
    <row r="89" ht="13.5" customHeight="1">
      <c r="A89" s="45" t="inlineStr">
        <is>
          <t>Report crédit TVA du trimestre précédent (L14)</t>
        </is>
      </c>
      <c r="B89" s="54" t="n"/>
      <c r="C89" s="54" t="n"/>
      <c r="D89" s="53" t="n"/>
      <c r="I89" s="15" t="n">
        <v>10678067</v>
      </c>
    </row>
    <row r="90" ht="13.5" customHeight="1">
      <c r="A90" s="45" t="inlineStr">
        <is>
          <t>TVA exigible — Total ventes (L10 déclaration)</t>
        </is>
      </c>
      <c r="B90" s="54" t="n"/>
      <c r="C90" s="54" t="n"/>
      <c r="D90" s="53" t="n"/>
      <c r="I90" s="15" t="n">
        <v>842255</v>
      </c>
    </row>
    <row r="91" ht="13.5" customHeight="1">
      <c r="A91" s="45" t="inlineStr">
        <is>
          <t>L11 — TVA sur immobilisations</t>
        </is>
      </c>
      <c r="B91" s="54" t="n"/>
      <c r="C91" s="54" t="n"/>
      <c r="D91" s="53" t="n"/>
      <c r="I91" s="15" t="n">
        <v>1316800</v>
      </c>
    </row>
    <row r="92" ht="13.5" customHeight="1">
      <c r="A92" s="45" t="inlineStr">
        <is>
          <t>L12 — TVA sur autres biens et services</t>
        </is>
      </c>
      <c r="B92" s="54" t="n"/>
      <c r="C92" s="54" t="n"/>
      <c r="D92" s="53" t="n"/>
      <c r="I92" s="15" t="n">
        <v>76996</v>
      </c>
    </row>
    <row r="93" ht="13.5" customHeight="1">
      <c r="A93" s="45" t="inlineStr">
        <is>
          <t>L15 — Total TVA déductible (L11+L12+L14)</t>
        </is>
      </c>
      <c r="B93" s="54" t="n"/>
      <c r="C93" s="54" t="n"/>
      <c r="D93" s="53" t="n"/>
      <c r="I93" s="15" t="n">
        <v>12071863</v>
      </c>
    </row>
    <row r="94" ht="13.5" customHeight="1">
      <c r="A94" s="45" t="inlineStr">
        <is>
          <t>L16 — Crédit de TVA (L15 - L10)</t>
        </is>
      </c>
      <c r="B94" s="54" t="n"/>
      <c r="C94" s="54" t="n"/>
      <c r="D94" s="53" t="n"/>
      <c r="I94" s="15" t="n">
        <v>11229608</v>
      </c>
    </row>
    <row r="96" ht="13.5" customHeight="1">
      <c r="A96" s="42" t="inlineStr">
        <is>
          <t>LÉGENDE : Fond jaune = immobilisation | Fond orange = facture avec point d'attention | Toutes les factures ont été acquittées sauf mention contraire</t>
        </is>
      </c>
    </row>
  </sheetData>
  <autoFilter ref="A4:L10"/>
  <mergeCells count="13">
    <mergeCell ref="A94:D94"/>
    <mergeCell ref="A96:L96"/>
    <mergeCell ref="A89:D89"/>
    <mergeCell ref="A91:D91"/>
    <mergeCell ref="A1:L1"/>
    <mergeCell ref="A92:D92"/>
    <mergeCell ref="A13:L13"/>
    <mergeCell ref="A86:D86"/>
    <mergeCell ref="A90:D90"/>
    <mergeCell ref="A88:L88"/>
    <mergeCell ref="A11:D11"/>
    <mergeCell ref="A3:L3"/>
    <mergeCell ref="A93:D93"/>
  </mergeCells>
  <printOptions horizontalCentered="1"/>
  <pageMargins left="0.3" right="0.3" top="0.4" bottom="0.4" header="0.2" footer="0.2"/>
  <pageSetup orientation="landscape" paperSize="9" fitToHeight="1" fitToWidth="1" horizontalDpi="300" verticalDpi="3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2026-04-18T13:05:00Z</dcterms:created>
  <dcterms:modified xmlns:dcterms="http://purl.org/dc/terms/" xmlns:xsi="http://www.w3.org/2001/XMLSchema-instance" xsi:type="dcterms:W3CDTF">2026-05-22T02:54:09Z</dcterms:modified>
  <cp:lastModifiedBy>Georges Frouge</cp:lastModifiedBy>
  <cp:revision>0</cp:revision>
  <cp:lastPrinted>2026-04-28T03:39:20Z</cp:lastPrinted>
</cp:coreProperties>
</file>